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Drives compartilhados/Treinamentos_2021/Treinamentos_PERSONALIZADOS/Zendesk_Partner_Academy_SSAC/03_material_apoio/"/>
    </mc:Choice>
  </mc:AlternateContent>
  <xr:revisionPtr revIDLastSave="0" documentId="13_ncr:1_{A2EC95D3-CE26-FD47-AEE9-815AA8A4C4C8}" xr6:coauthVersionLast="47" xr6:coauthVersionMax="47" xr10:uidLastSave="{00000000-0000-0000-0000-000000000000}"/>
  <bookViews>
    <workbookView xWindow="240" yWindow="500" windowWidth="28560" windowHeight="16600" activeTab="3" xr2:uid="{00000000-000D-0000-FFFF-FFFF00000000}"/>
  </bookViews>
  <sheets>
    <sheet name="Portada" sheetId="6" r:id="rId1"/>
    <sheet name="Días_para_vender" sheetId="5" r:id="rId2"/>
    <sheet name="Valor_vendedor" sheetId="7" r:id="rId3"/>
    <sheet name="Rendimiento" sheetId="8" r:id="rId4"/>
    <sheet name="Mapa_de_oportunidades" sheetId="9" r:id="rId5"/>
  </sheets>
  <definedNames>
    <definedName name="_xlnm.Print_Titles" localSheetId="4">Mapa_de_oportunidades!$2:$3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9" l="1"/>
  <c r="I7" i="9"/>
  <c r="I6" i="9"/>
  <c r="I5" i="9"/>
  <c r="I4" i="9"/>
  <c r="H16" i="9"/>
  <c r="G16" i="9"/>
  <c r="F16" i="9"/>
  <c r="E16" i="9"/>
  <c r="D16" i="9"/>
  <c r="C16" i="9"/>
  <c r="D43" i="8"/>
  <c r="D42" i="8"/>
  <c r="D41" i="8"/>
  <c r="D40" i="8"/>
  <c r="D39" i="8"/>
  <c r="D26" i="8"/>
  <c r="B16" i="8" s="1"/>
  <c r="F21" i="8"/>
  <c r="B15" i="7"/>
  <c r="B8" i="5"/>
  <c r="B14" i="5"/>
  <c r="B16" i="5" s="1"/>
  <c r="B43" i="8" l="1"/>
  <c r="F43" i="8" s="1"/>
  <c r="I16" i="9"/>
  <c r="B13" i="8"/>
  <c r="B42" i="8"/>
  <c r="F42" i="8" s="1"/>
  <c r="B10" i="8" l="1"/>
  <c r="B41" i="8"/>
  <c r="F41" i="8" s="1"/>
  <c r="B40" i="8" l="1"/>
  <c r="F40" i="8" s="1"/>
  <c r="B7" i="8"/>
  <c r="B39" i="8" s="1"/>
  <c r="F39" i="8" s="1"/>
  <c r="F44" i="8" l="1"/>
  <c r="F45" i="8" s="1"/>
  <c r="F47" i="8" s="1"/>
</calcChain>
</file>

<file path=xl/sharedStrings.xml><?xml version="1.0" encoding="utf-8"?>
<sst xmlns="http://schemas.openxmlformats.org/spreadsheetml/2006/main" count="187" uniqueCount="127">
  <si>
    <t>Número de vendedores</t>
  </si>
  <si>
    <t>Prospectar</t>
  </si>
  <si>
    <t>horas</t>
  </si>
  <si>
    <t>TOTAL DE HORAS</t>
  </si>
  <si>
    <t>Valor calculado</t>
  </si>
  <si>
    <t>Mapa de oportunidades</t>
  </si>
  <si>
    <t>Clientes</t>
  </si>
  <si>
    <t xml:space="preserve"> Oportunidades</t>
  </si>
  <si>
    <t>Oferta 1</t>
  </si>
  <si>
    <t>Oferta 2</t>
  </si>
  <si>
    <t>Oferta 3</t>
  </si>
  <si>
    <t>Cliente 1</t>
  </si>
  <si>
    <t>m</t>
  </si>
  <si>
    <t>O</t>
  </si>
  <si>
    <t>o</t>
  </si>
  <si>
    <t>Cliente 2</t>
  </si>
  <si>
    <t>x</t>
  </si>
  <si>
    <t>Cliente 3</t>
  </si>
  <si>
    <t>Cliente 4</t>
  </si>
  <si>
    <t>Cliente 5</t>
  </si>
  <si>
    <t>N° de oportunidades identificadas</t>
  </si>
  <si>
    <t>p</t>
  </si>
  <si>
    <t>ADVANCE Consulting</t>
  </si>
  <si>
    <t>04511-011 Vila Nova Conceição</t>
  </si>
  <si>
    <t>© 2002-2021, ADVANCE Marketing Ltda.</t>
  </si>
  <si>
    <t>Guía para el vendedor</t>
  </si>
  <si>
    <t xml:space="preserve">Usted deberá utilizar solo la información que considere pertinente a su empresa y a sus necesidades. </t>
  </si>
  <si>
    <t>En caso de dudas sobre la utilización de esta guía, 
consulte al instructor o a los consultores de ADVANCE enviando un mensaje a advance@advanceconsulting.com.br  
o llamando al (11) 3044-0867</t>
  </si>
  <si>
    <t>Código de colores</t>
  </si>
  <si>
    <t>Valor conocido o presentado por el ejercicio</t>
  </si>
  <si>
    <t>Valor que debe ser presentado por el asistente</t>
  </si>
  <si>
    <t>Resultado o conclusión</t>
  </si>
  <si>
    <t>Hojas en este documento</t>
  </si>
  <si>
    <t>Cálculo de los días hábiles para vender</t>
  </si>
  <si>
    <t>Cálculo del valor del vendedor por hora</t>
  </si>
  <si>
    <t>Cálculo del rendimiento del vendedor</t>
  </si>
  <si>
    <t>Razón Social: ADVANCE Marketing Ltda.</t>
  </si>
  <si>
    <t xml:space="preserve">R. Afonso Bras 473 - 1er piso </t>
  </si>
  <si>
    <t xml:space="preserve">São Paulo/SP - Brasil </t>
  </si>
  <si>
    <t>Teléfono: +55-11-3044-0867</t>
  </si>
  <si>
    <t>Correo electrónico: advance@advanceconsulting.com.br</t>
  </si>
  <si>
    <t>Sitio web: www.advanceconsulting.com.br</t>
  </si>
  <si>
    <t>Todos los derechos reservados y protegidos por la ley 9.610 del 19/02/98.</t>
  </si>
  <si>
    <t>En esta hoja vamos a calcular el tiempo que el vendedor dedica a vender</t>
  </si>
  <si>
    <t>Días dedicados a vender</t>
  </si>
  <si>
    <t>Total de días del año</t>
  </si>
  <si>
    <t>días</t>
  </si>
  <si>
    <t>Sábados y domingos (52 semanas)</t>
  </si>
  <si>
    <t>Vacaciones</t>
  </si>
  <si>
    <t>Fiestas y puentes</t>
  </si>
  <si>
    <t>Días en capacitación</t>
  </si>
  <si>
    <t>Planificación y actividades internas</t>
  </si>
  <si>
    <t>Total consumido en no-ventas</t>
  </si>
  <si>
    <t>Total de días dedicados a vender</t>
  </si>
  <si>
    <t>Ausencias por enfermedad u otras razones</t>
  </si>
  <si>
    <t>En esta hoja vamos a calcular cuánto vale la hora del vendedor</t>
  </si>
  <si>
    <t>Valor del vendedor</t>
  </si>
  <si>
    <t>Ingresos ANUALES de la empresa o del área</t>
  </si>
  <si>
    <t>Número de días dedicados a vender en el AÑO</t>
  </si>
  <si>
    <t>Número de horas en el día</t>
  </si>
  <si>
    <t>Valor del vendedor por hora</t>
  </si>
  <si>
    <t>Cada hora que el vendedor deja</t>
  </si>
  <si>
    <t>de utilizar para "vender" cuesta</t>
  </si>
  <si>
    <t>En esta hoja vamos a calcular si usted tendrá tiempo suficiente para cumplir su meta o cuota de ventas</t>
  </si>
  <si>
    <t>Número de oportunidades necesarias</t>
  </si>
  <si>
    <t># Base trabajada</t>
  </si>
  <si>
    <t># Cualificadas</t>
  </si>
  <si>
    <t># Desarrolladas</t>
  </si>
  <si>
    <t># Propuestas emitidas</t>
  </si>
  <si>
    <t>Tasa de conversión 1</t>
  </si>
  <si>
    <t>Tasa de conversión 2</t>
  </si>
  <si>
    <t>Tasa de conversión 3</t>
  </si>
  <si>
    <t>Tasa de conversión 4</t>
  </si>
  <si>
    <t>porcentaje de las propuestas emitidas que resulta en una venta</t>
  </si>
  <si>
    <t>Tasa de conversión  total</t>
  </si>
  <si>
    <t>Cuota del vendedor en le AÑO</t>
  </si>
  <si>
    <t>Valor promedio de la venta</t>
  </si>
  <si>
    <t>Cantidad de negocios</t>
  </si>
  <si>
    <t>que el vendedor debe cerrar</t>
  </si>
  <si>
    <t>en el año</t>
  </si>
  <si>
    <t>Tiempo necesario para una oportunidad</t>
  </si>
  <si>
    <t>Número de horas que lleva para desarrollar cada etapa de UNA ÚNICA oportunidad</t>
  </si>
  <si>
    <t>Cualificar</t>
  </si>
  <si>
    <t>Desarrollar hasta la propuesta</t>
  </si>
  <si>
    <t>Generar una propuesta</t>
  </si>
  <si>
    <t>Negociar hasta el cierre</t>
  </si>
  <si>
    <t>Tiempo necesario para todas las oportunidades en cada trimestre</t>
  </si>
  <si>
    <t>Número de horas que lleva para desarrollar cada etapa de cada oportunidad</t>
  </si>
  <si>
    <t>ACTIVIDAD</t>
  </si>
  <si>
    <t># Base trabajada X</t>
  </si>
  <si>
    <t># Oportunidades identificadas X</t>
  </si>
  <si>
    <t># Oportunidades cualificadas X</t>
  </si>
  <si>
    <t># Propuestas emitidas X</t>
  </si>
  <si>
    <t># Negocios realizados X</t>
  </si>
  <si>
    <t xml:space="preserve">Hora(s) utilizada(s) por oportunidad = </t>
  </si>
  <si>
    <t>TOTAL DE DÍAS NECESARIOS</t>
  </si>
  <si>
    <t>TOTAL DE DÍAS DISPONIBLES EN EL AÑO</t>
  </si>
  <si>
    <t>DIFERENCIA ENTRE LOS DÍAS DISPONIBLES Y LOS DÍAS NECESARIOS</t>
  </si>
  <si>
    <t>Elabore un plan para ser más productivo y ajuste los cálculos hasta que cierren con un tiempo excedente.</t>
  </si>
  <si>
    <t>Si la diferencia entre los días disponibles y los días necesarios es negativa, es probable que usted no alcance su meta de ventas.</t>
  </si>
  <si>
    <t>Cuanto mayor sea el número de días excedentes, mayor será su probabilidad de cumplir la meta.</t>
  </si>
  <si>
    <t>Producto</t>
  </si>
  <si>
    <t>Servicio</t>
  </si>
  <si>
    <t>Relación</t>
  </si>
  <si>
    <t>Relación:</t>
  </si>
  <si>
    <t>Buena</t>
  </si>
  <si>
    <t>Mediana</t>
  </si>
  <si>
    <t>Débil</t>
  </si>
  <si>
    <t>Oportunidad:</t>
  </si>
  <si>
    <t>Existe la oportunidad identificada</t>
  </si>
  <si>
    <t>La empresa ya está presente y ya ha vendido</t>
  </si>
  <si>
    <t>El competidor ya ha vendido</t>
  </si>
  <si>
    <t>Oportunidad no identificada</t>
  </si>
  <si>
    <t>Fuerte probabilidad de existir pero todavía no se ha presentado o mapeado</t>
  </si>
  <si>
    <t xml:space="preserve">Esta guía fue desarrollada para facilitar que el vendedor utilice los conocimientos,
metodologías y mejores prácticas de ventas consultivas en su día a día. 
Fue elaborada de forma completa e integral para servir a empresas de diversos 
tamaños y segmentos de mercado. </t>
  </si>
  <si>
    <t>Ninguna parte de este libro, sin la autorización previa y por escrito de ADVANCE Marketing, 
podrá ser reproducida o transmitida sea cual sea los medios utilizados: 
electrónicos, mecánicos, fotográficos, grabados u otros.</t>
  </si>
  <si>
    <t>porcentaje de la base trabajada que pasa a la etapa de cualificación</t>
  </si>
  <si>
    <t>porcentaje de las oportunidades cualificadas que entra en la etapa de evaluación</t>
  </si>
  <si>
    <t>porcentaje de las oportunidades cualificadas que genera propuesta</t>
  </si>
  <si>
    <t>En este caso, es necesario revisar el tiempo utilizado en cada actividad e identificar donde puede reducirlo.</t>
  </si>
  <si>
    <t>Leyenda y cumplimentación:</t>
  </si>
  <si>
    <t>Cliente 6</t>
  </si>
  <si>
    <t>Cliente 7</t>
  </si>
  <si>
    <t>Cliente 8</t>
  </si>
  <si>
    <t>Oferta 4</t>
  </si>
  <si>
    <t>Oferta 5</t>
  </si>
  <si>
    <t>Oferta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</si>
</sst>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[$R$-416]\ * #,##0.00_-;\-[$R$-416]\ * #,##0.00_-;_-[$R$-416]\ * &quot;-&quot;??_-;_-@_-"/>
    <numFmt numFmtId="167" formatCode="#,##0_ ;[Red]\-#,##0\ "/>
  </numFmts>
  <fonts count="23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FF"/>
      <name val="Arial"/>
      <family val="2"/>
    </font>
    <font>
      <b/>
      <sz val="24"/>
      <color theme="1"/>
      <name val="Arial"/>
      <family val="2"/>
    </font>
    <font>
      <i/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36"/>
      <color indexed="8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3" fontId="0" fillId="0" borderId="0" xfId="1" applyNumberFormat="1" applyFont="1" applyProtection="1"/>
    <xf numFmtId="0" fontId="4" fillId="0" borderId="1" xfId="0" applyFont="1" applyBorder="1"/>
    <xf numFmtId="3" fontId="6" fillId="0" borderId="1" xfId="0" applyNumberFormat="1" applyFont="1" applyBorder="1"/>
    <xf numFmtId="165" fontId="0" fillId="2" borderId="2" xfId="1" applyNumberFormat="1" applyFont="1" applyFill="1" applyBorder="1" applyProtection="1">
      <protection locked="0"/>
    </xf>
    <xf numFmtId="0" fontId="7" fillId="0" borderId="0" xfId="0" applyFont="1"/>
    <xf numFmtId="0" fontId="5" fillId="3" borderId="0" xfId="0" applyFont="1" applyFill="1" applyAlignment="1"/>
    <xf numFmtId="0" fontId="8" fillId="0" borderId="0" xfId="0" applyFont="1" applyAlignment="1">
      <alignment wrapText="1"/>
    </xf>
    <xf numFmtId="9" fontId="0" fillId="2" borderId="2" xfId="2" applyFont="1" applyFill="1" applyBorder="1" applyProtection="1">
      <protection locked="0"/>
    </xf>
    <xf numFmtId="10" fontId="6" fillId="0" borderId="0" xfId="2" applyNumberFormat="1" applyFont="1"/>
    <xf numFmtId="166" fontId="0" fillId="2" borderId="2" xfId="2" applyNumberFormat="1" applyFont="1" applyFill="1" applyBorder="1" applyProtection="1">
      <protection locked="0"/>
    </xf>
    <xf numFmtId="1" fontId="6" fillId="0" borderId="0" xfId="0" applyNumberFormat="1" applyFont="1"/>
    <xf numFmtId="0" fontId="0" fillId="0" borderId="0" xfId="0" applyAlignment="1">
      <alignment horizontal="right"/>
    </xf>
    <xf numFmtId="0" fontId="0" fillId="2" borderId="2" xfId="2" applyNumberFormat="1" applyFont="1" applyFill="1" applyBorder="1" applyProtection="1">
      <protection locked="0"/>
    </xf>
    <xf numFmtId="0" fontId="0" fillId="0" borderId="0" xfId="0"/>
    <xf numFmtId="165" fontId="0" fillId="2" borderId="2" xfId="1" applyNumberFormat="1" applyFont="1" applyFill="1" applyBorder="1" applyProtection="1">
      <protection locked="0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4" fillId="0" borderId="1" xfId="0" applyFont="1" applyBorder="1" applyAlignment="1">
      <alignment horizontal="right"/>
    </xf>
    <xf numFmtId="0" fontId="0" fillId="4" borderId="0" xfId="0" applyFill="1"/>
    <xf numFmtId="166" fontId="6" fillId="4" borderId="0" xfId="0" applyNumberFormat="1" applyFont="1" applyFill="1"/>
    <xf numFmtId="0" fontId="4" fillId="4" borderId="0" xfId="0" applyFont="1" applyFill="1"/>
    <xf numFmtId="166" fontId="0" fillId="2" borderId="2" xfId="1" applyNumberFormat="1" applyFont="1" applyFill="1" applyBorder="1" applyProtection="1">
      <protection locked="0"/>
    </xf>
    <xf numFmtId="0" fontId="5" fillId="0" borderId="0" xfId="0" applyFont="1"/>
    <xf numFmtId="0" fontId="10" fillId="0" borderId="0" xfId="0" applyFont="1"/>
    <xf numFmtId="0" fontId="6" fillId="4" borderId="0" xfId="0" applyFont="1" applyFill="1"/>
    <xf numFmtId="167" fontId="6" fillId="4" borderId="0" xfId="0" applyNumberFormat="1" applyFont="1" applyFill="1" applyProtection="1"/>
    <xf numFmtId="0" fontId="0" fillId="2" borderId="4" xfId="2" applyNumberFormat="1" applyFont="1" applyFill="1" applyBorder="1" applyProtection="1">
      <protection locked="0"/>
    </xf>
    <xf numFmtId="0" fontId="4" fillId="4" borderId="0" xfId="0" applyFont="1" applyFill="1" applyBorder="1" applyProtection="1"/>
    <xf numFmtId="0" fontId="0" fillId="4" borderId="0" xfId="0" applyFill="1" applyProtection="1"/>
    <xf numFmtId="0" fontId="0" fillId="0" borderId="0" xfId="0"/>
    <xf numFmtId="0" fontId="5" fillId="3" borderId="0" xfId="0" applyFont="1" applyFill="1" applyAlignment="1" applyProtection="1"/>
    <xf numFmtId="0" fontId="0" fillId="0" borderId="0" xfId="0" applyProtection="1"/>
    <xf numFmtId="0" fontId="4" fillId="0" borderId="0" xfId="0" applyFont="1" applyProtection="1"/>
    <xf numFmtId="3" fontId="6" fillId="0" borderId="0" xfId="0" applyNumberFormat="1" applyFont="1" applyProtection="1"/>
    <xf numFmtId="0" fontId="0" fillId="0" borderId="0" xfId="0" applyFont="1" applyAlignment="1" applyProtection="1">
      <alignment horizontal="right"/>
    </xf>
    <xf numFmtId="3" fontId="6" fillId="0" borderId="0" xfId="0" applyNumberFormat="1" applyFont="1" applyAlignment="1" applyProtection="1">
      <alignment horizontal="center"/>
    </xf>
    <xf numFmtId="0" fontId="0" fillId="0" borderId="0" xfId="0" applyFont="1" applyFill="1" applyBorder="1" applyAlignment="1" applyProtection="1">
      <alignment horizontal="right"/>
    </xf>
    <xf numFmtId="0" fontId="0" fillId="0" borderId="3" xfId="0" applyBorder="1" applyProtection="1"/>
    <xf numFmtId="3" fontId="6" fillId="0" borderId="3" xfId="0" applyNumberFormat="1" applyFont="1" applyBorder="1" applyProtection="1"/>
    <xf numFmtId="0" fontId="0" fillId="0" borderId="3" xfId="0" applyFont="1" applyFill="1" applyBorder="1" applyAlignment="1" applyProtection="1">
      <alignment horizontal="right"/>
    </xf>
    <xf numFmtId="3" fontId="6" fillId="0" borderId="3" xfId="0" applyNumberFormat="1" applyFont="1" applyBorder="1" applyAlignment="1" applyProtection="1">
      <alignment horizontal="center"/>
    </xf>
    <xf numFmtId="0" fontId="4" fillId="0" borderId="3" xfId="0" applyFont="1" applyFill="1" applyBorder="1" applyProtection="1"/>
    <xf numFmtId="0" fontId="11" fillId="0" borderId="0" xfId="6" applyFont="1" applyFill="1" applyAlignment="1"/>
    <xf numFmtId="0" fontId="12" fillId="0" borderId="0" xfId="6" applyFont="1" applyAlignment="1"/>
    <xf numFmtId="0" fontId="12" fillId="0" borderId="0" xfId="6" applyFont="1"/>
    <xf numFmtId="0" fontId="11" fillId="0" borderId="0" xfId="6" applyFont="1"/>
    <xf numFmtId="0" fontId="14" fillId="0" borderId="0" xfId="6" applyFont="1" applyFill="1" applyAlignment="1"/>
    <xf numFmtId="0" fontId="14" fillId="0" borderId="0" xfId="6" applyFont="1"/>
    <xf numFmtId="0" fontId="14" fillId="0" borderId="7" xfId="6" applyFont="1" applyBorder="1" applyAlignment="1">
      <alignment horizontal="center" textRotation="90"/>
    </xf>
    <xf numFmtId="0" fontId="14" fillId="0" borderId="2" xfId="6" applyFont="1" applyBorder="1" applyAlignment="1">
      <alignment horizontal="justify" vertical="top" wrapText="1"/>
    </xf>
    <xf numFmtId="0" fontId="14" fillId="7" borderId="2" xfId="6" applyFont="1" applyFill="1" applyBorder="1" applyAlignment="1">
      <alignment horizontal="center"/>
    </xf>
    <xf numFmtId="164" fontId="14" fillId="0" borderId="2" xfId="6" applyNumberFormat="1" applyFont="1" applyFill="1" applyBorder="1" applyAlignment="1">
      <alignment horizontal="center"/>
    </xf>
    <xf numFmtId="0" fontId="14" fillId="0" borderId="2" xfId="6" applyFont="1" applyFill="1" applyBorder="1" applyAlignment="1">
      <alignment horizontal="center"/>
    </xf>
    <xf numFmtId="0" fontId="14" fillId="8" borderId="2" xfId="6" applyFont="1" applyFill="1" applyBorder="1" applyAlignment="1">
      <alignment horizontal="center"/>
    </xf>
    <xf numFmtId="0" fontId="14" fillId="9" borderId="2" xfId="6" applyFont="1" applyFill="1" applyBorder="1" applyAlignment="1">
      <alignment horizontal="center"/>
    </xf>
    <xf numFmtId="0" fontId="14" fillId="0" borderId="2" xfId="6" applyFont="1" applyFill="1" applyBorder="1" applyAlignment="1"/>
    <xf numFmtId="0" fontId="11" fillId="0" borderId="0" xfId="6" applyFont="1" applyFill="1" applyBorder="1"/>
    <xf numFmtId="0" fontId="15" fillId="0" borderId="2" xfId="6" applyFont="1" applyFill="1" applyBorder="1" applyAlignment="1"/>
    <xf numFmtId="164" fontId="14" fillId="0" borderId="2" xfId="6" applyNumberFormat="1" applyFont="1" applyBorder="1" applyAlignment="1">
      <alignment horizontal="center"/>
    </xf>
    <xf numFmtId="0" fontId="14" fillId="0" borderId="0" xfId="6" applyFont="1" applyFill="1" applyBorder="1" applyAlignment="1">
      <alignment vertical="top"/>
    </xf>
    <xf numFmtId="0" fontId="14" fillId="0" borderId="0" xfId="6" applyFont="1" applyBorder="1"/>
    <xf numFmtId="0" fontId="14" fillId="0" borderId="0" xfId="6" applyFont="1" applyAlignment="1"/>
    <xf numFmtId="0" fontId="18" fillId="0" borderId="2" xfId="6" applyFont="1" applyFill="1" applyBorder="1" applyAlignment="1"/>
    <xf numFmtId="0" fontId="19" fillId="0" borderId="2" xfId="6" applyFont="1" applyBorder="1" applyAlignment="1"/>
    <xf numFmtId="0" fontId="19" fillId="0" borderId="2" xfId="6" applyFont="1" applyFill="1" applyBorder="1" applyAlignment="1"/>
    <xf numFmtId="0" fontId="19" fillId="9" borderId="2" xfId="6" applyFont="1" applyFill="1" applyBorder="1" applyAlignment="1">
      <alignment horizontal="center"/>
    </xf>
    <xf numFmtId="0" fontId="14" fillId="0" borderId="0" xfId="6" applyFont="1" applyFill="1" applyBorder="1" applyAlignment="1"/>
    <xf numFmtId="0" fontId="19" fillId="8" borderId="2" xfId="6" applyFont="1" applyFill="1" applyBorder="1" applyAlignment="1">
      <alignment horizontal="center"/>
    </xf>
    <xf numFmtId="0" fontId="19" fillId="7" borderId="2" xfId="6" applyFont="1" applyFill="1" applyBorder="1" applyAlignment="1">
      <alignment horizontal="center"/>
    </xf>
    <xf numFmtId="0" fontId="14" fillId="0" borderId="0" xfId="6" applyFont="1" applyBorder="1" applyAlignment="1">
      <alignment horizontal="right"/>
    </xf>
    <xf numFmtId="16" fontId="14" fillId="0" borderId="0" xfId="6" applyNumberFormat="1" applyFont="1" applyBorder="1" applyAlignment="1">
      <alignment horizontal="center"/>
    </xf>
    <xf numFmtId="0" fontId="19" fillId="0" borderId="2" xfId="6" applyFont="1" applyFill="1" applyBorder="1" applyAlignment="1">
      <alignment wrapText="1"/>
    </xf>
    <xf numFmtId="0" fontId="19" fillId="0" borderId="2" xfId="6" applyFont="1" applyBorder="1" applyAlignment="1">
      <alignment horizontal="center"/>
    </xf>
    <xf numFmtId="0" fontId="20" fillId="0" borderId="0" xfId="6" applyFont="1" applyFill="1" applyBorder="1" applyAlignment="1"/>
    <xf numFmtId="0" fontId="12" fillId="0" borderId="0" xfId="6" applyFont="1" applyFill="1" applyBorder="1" applyAlignment="1"/>
    <xf numFmtId="0" fontId="12" fillId="0" borderId="0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1" fillId="0" borderId="0" xfId="6" applyFont="1" applyAlignment="1"/>
    <xf numFmtId="0" fontId="3" fillId="0" borderId="0" xfId="0" applyFont="1" applyAlignment="1">
      <alignment vertical="center"/>
    </xf>
    <xf numFmtId="0" fontId="21" fillId="0" borderId="0" xfId="7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13" fillId="5" borderId="0" xfId="6" applyFont="1" applyFill="1" applyAlignment="1">
      <alignment horizontal="left" vertical="center"/>
    </xf>
    <xf numFmtId="0" fontId="16" fillId="6" borderId="7" xfId="6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7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5" fillId="6" borderId="5" xfId="6" applyFont="1" applyFill="1" applyBorder="1" applyAlignment="1">
      <alignment horizontal="center" vertical="center"/>
    </xf>
    <xf numFmtId="0" fontId="15" fillId="6" borderId="1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/>
    </xf>
    <xf numFmtId="0" fontId="13" fillId="5" borderId="2" xfId="6" applyFont="1" applyFill="1" applyBorder="1" applyAlignment="1">
      <alignment horizontal="center"/>
    </xf>
    <xf numFmtId="0" fontId="17" fillId="5" borderId="5" xfId="6" applyFont="1" applyFill="1" applyBorder="1" applyAlignment="1">
      <alignment horizontal="center"/>
    </xf>
    <xf numFmtId="0" fontId="17" fillId="5" borderId="6" xfId="6" applyFont="1" applyFill="1" applyBorder="1" applyAlignment="1">
      <alignment horizontal="center"/>
    </xf>
    <xf numFmtId="16" fontId="14" fillId="0" borderId="0" xfId="6" applyNumberFormat="1" applyFont="1" applyBorder="1" applyAlignment="1">
      <alignment horizontal="center"/>
    </xf>
  </cellXfs>
  <cellStyles count="11">
    <cellStyle name="Currency 2" xfId="5" xr:uid="{00000000-0005-0000-0000-000001000000}"/>
    <cellStyle name="Hiperlink" xfId="7" builtinId="8"/>
    <cellStyle name="Hiperlink Visitado" xfId="8" builtinId="9" hidden="1"/>
    <cellStyle name="Hiperlink Visitado" xfId="9" builtinId="9" hidden="1"/>
    <cellStyle name="Hiperlink Visitado" xfId="10" builtinId="9" hidden="1"/>
    <cellStyle name="Normal" xfId="0" builtinId="0"/>
    <cellStyle name="Normal 2" xfId="3" xr:uid="{00000000-0005-0000-0000-000007000000}"/>
    <cellStyle name="Normal 2 2" xfId="4" xr:uid="{00000000-0005-0000-0000-000008000000}"/>
    <cellStyle name="Normal 3" xfId="6" xr:uid="{00000000-0005-0000-0000-000009000000}"/>
    <cellStyle name="Porcentagem" xfId="2" builtinId="5"/>
    <cellStyle name="Vírgula" xfId="1" builtinId="3"/>
  </cellStyles>
  <dxfs count="6"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586317</xdr:colOff>
      <xdr:row>3</xdr:row>
      <xdr:rowOff>12700</xdr:rowOff>
    </xdr:from>
    <xdr:to>
      <xdr:col>3</xdr:col>
      <xdr:colOff>1100667</xdr:colOff>
      <xdr:row>20</xdr:row>
      <xdr:rowOff>139701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0" y="546100"/>
          <a:ext cx="2546350" cy="3124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zoomScale="120" zoomScaleNormal="120" zoomScalePageLayoutView="120" workbookViewId="0"/>
  </sheetViews>
  <sheetFormatPr baseColWidth="10" defaultColWidth="8.83203125" defaultRowHeight="13" x14ac:dyDescent="0.15"/>
  <cols>
    <col min="1" max="1" width="9.1640625" bestFit="1" customWidth="1"/>
    <col min="3" max="3" width="66.5" customWidth="1"/>
  </cols>
  <sheetData>
    <row r="1" spans="1:5" ht="30" x14ac:dyDescent="0.3">
      <c r="A1" s="6" t="s">
        <v>25</v>
      </c>
    </row>
    <row r="2" spans="1:5" ht="60" customHeight="1" x14ac:dyDescent="0.15">
      <c r="A2" s="88" t="s">
        <v>114</v>
      </c>
      <c r="B2" s="88"/>
      <c r="C2" s="88"/>
      <c r="D2" s="88"/>
      <c r="E2" s="88"/>
    </row>
    <row r="3" spans="1:5" s="31" customFormat="1" x14ac:dyDescent="0.15">
      <c r="A3" s="81"/>
    </row>
    <row r="4" spans="1:5" x14ac:dyDescent="0.15">
      <c r="A4" s="82" t="s">
        <v>26</v>
      </c>
    </row>
    <row r="5" spans="1:5" s="31" customFormat="1" x14ac:dyDescent="0.15">
      <c r="A5" s="80"/>
    </row>
    <row r="6" spans="1:5" ht="46" customHeight="1" x14ac:dyDescent="0.15">
      <c r="A6" s="89" t="s">
        <v>27</v>
      </c>
      <c r="B6" s="89"/>
      <c r="C6" s="89"/>
      <c r="D6" s="89"/>
      <c r="E6" s="89"/>
    </row>
    <row r="7" spans="1:5" s="31" customFormat="1" x14ac:dyDescent="0.15">
      <c r="A7" s="81"/>
    </row>
    <row r="8" spans="1:5" s="31" customFormat="1" x14ac:dyDescent="0.15">
      <c r="A8" s="81"/>
    </row>
    <row r="9" spans="1:5" ht="20" x14ac:dyDescent="0.2">
      <c r="A9" s="24" t="s">
        <v>28</v>
      </c>
    </row>
    <row r="10" spans="1:5" x14ac:dyDescent="0.15">
      <c r="A10">
        <v>9999</v>
      </c>
      <c r="B10" t="s">
        <v>29</v>
      </c>
    </row>
    <row r="11" spans="1:5" x14ac:dyDescent="0.15">
      <c r="A11" s="16">
        <v>20</v>
      </c>
      <c r="B11" t="s">
        <v>30</v>
      </c>
    </row>
    <row r="12" spans="1:5" x14ac:dyDescent="0.15">
      <c r="A12" s="1">
        <v>9999</v>
      </c>
      <c r="B12" t="s">
        <v>4</v>
      </c>
    </row>
    <row r="13" spans="1:5" x14ac:dyDescent="0.15">
      <c r="A13" s="20">
        <v>9999</v>
      </c>
      <c r="B13" t="s">
        <v>31</v>
      </c>
    </row>
    <row r="16" spans="1:5" ht="20" x14ac:dyDescent="0.2">
      <c r="A16" s="24" t="s">
        <v>32</v>
      </c>
    </row>
    <row r="17" spans="1:1" x14ac:dyDescent="0.15">
      <c r="A17" t="s">
        <v>33</v>
      </c>
    </row>
    <row r="18" spans="1:1" x14ac:dyDescent="0.15">
      <c r="A18" t="s">
        <v>34</v>
      </c>
    </row>
    <row r="19" spans="1:1" x14ac:dyDescent="0.15">
      <c r="A19" t="s">
        <v>35</v>
      </c>
    </row>
    <row r="20" spans="1:1" x14ac:dyDescent="0.15">
      <c r="A20" t="s">
        <v>5</v>
      </c>
    </row>
    <row r="31" spans="1:1" x14ac:dyDescent="0.15">
      <c r="A31" s="82" t="s">
        <v>22</v>
      </c>
    </row>
    <row r="32" spans="1:1" x14ac:dyDescent="0.15">
      <c r="A32" s="82" t="s">
        <v>36</v>
      </c>
    </row>
    <row r="33" spans="1:5" x14ac:dyDescent="0.15">
      <c r="A33" s="82" t="s">
        <v>37</v>
      </c>
    </row>
    <row r="34" spans="1:5" x14ac:dyDescent="0.15">
      <c r="A34" s="82" t="s">
        <v>23</v>
      </c>
    </row>
    <row r="35" spans="1:5" x14ac:dyDescent="0.15">
      <c r="A35" s="82" t="s">
        <v>38</v>
      </c>
    </row>
    <row r="36" spans="1:5" x14ac:dyDescent="0.15">
      <c r="A36" s="82"/>
    </row>
    <row r="37" spans="1:5" x14ac:dyDescent="0.15">
      <c r="A37" s="82" t="s">
        <v>39</v>
      </c>
    </row>
    <row r="38" spans="1:5" x14ac:dyDescent="0.15">
      <c r="A38" s="82" t="s">
        <v>40</v>
      </c>
    </row>
    <row r="39" spans="1:5" x14ac:dyDescent="0.15">
      <c r="A39" s="83" t="s">
        <v>41</v>
      </c>
    </row>
    <row r="41" spans="1:5" x14ac:dyDescent="0.15">
      <c r="A41" s="84" t="s">
        <v>24</v>
      </c>
    </row>
    <row r="42" spans="1:5" x14ac:dyDescent="0.15">
      <c r="A42" s="82" t="s">
        <v>42</v>
      </c>
    </row>
    <row r="43" spans="1:5" ht="42" customHeight="1" x14ac:dyDescent="0.15">
      <c r="A43" s="88" t="s">
        <v>115</v>
      </c>
      <c r="B43" s="90"/>
      <c r="C43" s="90"/>
      <c r="D43" s="90"/>
      <c r="E43" s="90"/>
    </row>
    <row r="44" spans="1:5" x14ac:dyDescent="0.15">
      <c r="A44" s="82">
        <v>20210528</v>
      </c>
    </row>
  </sheetData>
  <mergeCells count="3">
    <mergeCell ref="A2:E2"/>
    <mergeCell ref="A6:E6"/>
    <mergeCell ref="A43:E43"/>
  </mergeCells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zoomScale="200" zoomScaleNormal="200" zoomScalePageLayoutView="200" workbookViewId="0"/>
  </sheetViews>
  <sheetFormatPr baseColWidth="10" defaultColWidth="8.83203125" defaultRowHeight="13" x14ac:dyDescent="0.15"/>
  <cols>
    <col min="1" max="1" width="46.5" customWidth="1"/>
    <col min="2" max="2" width="7.6640625" customWidth="1"/>
    <col min="3" max="3" width="6" style="13" customWidth="1"/>
  </cols>
  <sheetData>
    <row r="1" spans="1:3" x14ac:dyDescent="0.15">
      <c r="A1" s="25" t="s">
        <v>43</v>
      </c>
    </row>
    <row r="4" spans="1:3" ht="20" x14ac:dyDescent="0.2">
      <c r="A4" s="7" t="s">
        <v>44</v>
      </c>
      <c r="B4" s="7"/>
      <c r="C4" s="18"/>
    </row>
    <row r="6" spans="1:3" x14ac:dyDescent="0.15">
      <c r="A6" t="s">
        <v>45</v>
      </c>
      <c r="B6">
        <v>365</v>
      </c>
      <c r="C6" s="13" t="s">
        <v>46</v>
      </c>
    </row>
    <row r="8" spans="1:3" x14ac:dyDescent="0.15">
      <c r="A8" t="s">
        <v>47</v>
      </c>
      <c r="B8" s="2">
        <f>52*2</f>
        <v>104</v>
      </c>
      <c r="C8" s="13" t="s">
        <v>46</v>
      </c>
    </row>
    <row r="9" spans="1:3" x14ac:dyDescent="0.15">
      <c r="A9" t="s">
        <v>48</v>
      </c>
      <c r="B9" s="5">
        <v>20</v>
      </c>
      <c r="C9" s="13" t="s">
        <v>46</v>
      </c>
    </row>
    <row r="10" spans="1:3" x14ac:dyDescent="0.15">
      <c r="A10" t="s">
        <v>49</v>
      </c>
      <c r="B10" s="5">
        <v>10</v>
      </c>
      <c r="C10" s="13" t="s">
        <v>46</v>
      </c>
    </row>
    <row r="11" spans="1:3" x14ac:dyDescent="0.15">
      <c r="A11" t="s">
        <v>50</v>
      </c>
      <c r="B11" s="5">
        <v>5</v>
      </c>
      <c r="C11" s="13" t="s">
        <v>46</v>
      </c>
    </row>
    <row r="12" spans="1:3" x14ac:dyDescent="0.15">
      <c r="A12" t="s">
        <v>54</v>
      </c>
      <c r="B12" s="5">
        <v>5</v>
      </c>
      <c r="C12" s="13" t="s">
        <v>46</v>
      </c>
    </row>
    <row r="13" spans="1:3" x14ac:dyDescent="0.15">
      <c r="A13" t="s">
        <v>51</v>
      </c>
      <c r="B13" s="5">
        <v>52</v>
      </c>
      <c r="C13" s="13" t="s">
        <v>46</v>
      </c>
    </row>
    <row r="14" spans="1:3" x14ac:dyDescent="0.15">
      <c r="A14" s="3" t="s">
        <v>52</v>
      </c>
      <c r="B14" s="4">
        <f>SUM(B8:B13)</f>
        <v>196</v>
      </c>
      <c r="C14" s="19" t="s">
        <v>46</v>
      </c>
    </row>
    <row r="16" spans="1:3" x14ac:dyDescent="0.15">
      <c r="A16" s="3" t="s">
        <v>53</v>
      </c>
      <c r="B16" s="4">
        <f>B6-B14</f>
        <v>169</v>
      </c>
      <c r="C16" s="19" t="s">
        <v>46</v>
      </c>
    </row>
  </sheetData>
  <sheetProtection formatCells="0" formatColumns="0" formatRows="0" insertHyperlinks="0"/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showGridLines="0" zoomScale="125" zoomScaleNormal="125" zoomScalePageLayoutView="125" workbookViewId="0"/>
  </sheetViews>
  <sheetFormatPr baseColWidth="10" defaultColWidth="8.83203125" defaultRowHeight="13" x14ac:dyDescent="0.15"/>
  <cols>
    <col min="1" max="1" width="54.1640625" customWidth="1"/>
    <col min="2" max="2" width="20.5" customWidth="1"/>
  </cols>
  <sheetData>
    <row r="1" spans="1:2" s="15" customFormat="1" x14ac:dyDescent="0.15">
      <c r="A1" s="25" t="s">
        <v>55</v>
      </c>
    </row>
    <row r="2" spans="1:2" s="15" customFormat="1" x14ac:dyDescent="0.15"/>
    <row r="3" spans="1:2" s="15" customFormat="1" x14ac:dyDescent="0.15"/>
    <row r="4" spans="1:2" ht="20" x14ac:dyDescent="0.2">
      <c r="A4" s="7" t="s">
        <v>56</v>
      </c>
      <c r="B4" s="7"/>
    </row>
    <row r="6" spans="1:2" x14ac:dyDescent="0.15">
      <c r="A6" t="s">
        <v>57</v>
      </c>
      <c r="B6" s="23">
        <v>2000000</v>
      </c>
    </row>
    <row r="8" spans="1:2" x14ac:dyDescent="0.15">
      <c r="A8" t="s">
        <v>0</v>
      </c>
      <c r="B8" s="5">
        <v>1</v>
      </c>
    </row>
    <row r="10" spans="1:2" x14ac:dyDescent="0.15">
      <c r="A10" t="s">
        <v>58</v>
      </c>
      <c r="B10" s="5">
        <v>169</v>
      </c>
    </row>
    <row r="11" spans="1:2" x14ac:dyDescent="0.15">
      <c r="A11" t="s">
        <v>59</v>
      </c>
      <c r="B11">
        <v>8</v>
      </c>
    </row>
    <row r="13" spans="1:2" ht="20" x14ac:dyDescent="0.2">
      <c r="A13" s="17" t="s">
        <v>60</v>
      </c>
      <c r="B13" s="17"/>
    </row>
    <row r="14" spans="1:2" x14ac:dyDescent="0.15">
      <c r="A14" s="22" t="s">
        <v>61</v>
      </c>
      <c r="B14" s="22"/>
    </row>
    <row r="15" spans="1:2" x14ac:dyDescent="0.15">
      <c r="A15" s="22" t="s">
        <v>62</v>
      </c>
      <c r="B15" s="21">
        <f>B6/B8/B10/B11</f>
        <v>1479.2899408284025</v>
      </c>
    </row>
  </sheetData>
  <sheetProtection formatCells="0" formatColumns="0" formatRows="0" insertHyperlinks="0"/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2"/>
  <sheetViews>
    <sheetView showGridLines="0" tabSelected="1" topLeftCell="A3" zoomScale="150" zoomScaleNormal="150" zoomScalePageLayoutView="150" workbookViewId="0">
      <selection activeCell="F15" sqref="F15"/>
    </sheetView>
  </sheetViews>
  <sheetFormatPr baseColWidth="10" defaultColWidth="8.83203125" defaultRowHeight="13" x14ac:dyDescent="0.15"/>
  <cols>
    <col min="1" max="1" width="20" customWidth="1"/>
    <col min="2" max="2" width="7.5" customWidth="1"/>
    <col min="3" max="3" width="26.6640625" customWidth="1"/>
    <col min="4" max="4" width="23.33203125" customWidth="1"/>
    <col min="5" max="5" width="27.33203125" customWidth="1"/>
  </cols>
  <sheetData>
    <row r="1" spans="1:6" s="31" customFormat="1" x14ac:dyDescent="0.15">
      <c r="A1" s="31" t="s">
        <v>63</v>
      </c>
    </row>
    <row r="2" spans="1:6" s="31" customFormat="1" x14ac:dyDescent="0.15"/>
    <row r="3" spans="1:6" ht="20" x14ac:dyDescent="0.2">
      <c r="A3" s="7" t="s">
        <v>64</v>
      </c>
      <c r="B3" s="7"/>
      <c r="C3" s="7"/>
      <c r="D3" s="7"/>
      <c r="E3" s="7"/>
      <c r="F3" s="7"/>
    </row>
    <row r="7" spans="1:6" x14ac:dyDescent="0.15">
      <c r="A7" s="13" t="s">
        <v>65</v>
      </c>
      <c r="B7" s="12">
        <f>B10/F8</f>
        <v>99.899921732276781</v>
      </c>
      <c r="C7" s="12"/>
    </row>
    <row r="8" spans="1:6" x14ac:dyDescent="0.15">
      <c r="A8" s="13"/>
      <c r="E8" t="s">
        <v>69</v>
      </c>
      <c r="F8" s="9">
        <v>0.50000042670712574</v>
      </c>
    </row>
    <row r="9" spans="1:6" ht="24" x14ac:dyDescent="0.15">
      <c r="A9" s="13"/>
      <c r="E9" s="8" t="s">
        <v>116</v>
      </c>
    </row>
    <row r="10" spans="1:6" x14ac:dyDescent="0.15">
      <c r="A10" s="13" t="s">
        <v>66</v>
      </c>
      <c r="B10" s="12">
        <f>B13/F11</f>
        <v>49.950003494146856</v>
      </c>
      <c r="C10" s="12"/>
      <c r="E10" s="8"/>
    </row>
    <row r="11" spans="1:6" x14ac:dyDescent="0.15">
      <c r="A11" s="13"/>
      <c r="E11" s="31" t="s">
        <v>70</v>
      </c>
      <c r="F11" s="9">
        <v>0.78</v>
      </c>
    </row>
    <row r="12" spans="1:6" ht="24" x14ac:dyDescent="0.15">
      <c r="A12" s="13"/>
      <c r="E12" s="8" t="s">
        <v>117</v>
      </c>
    </row>
    <row r="13" spans="1:6" x14ac:dyDescent="0.15">
      <c r="A13" s="13" t="s">
        <v>67</v>
      </c>
      <c r="B13" s="12">
        <f>B16/F14</f>
        <v>38.961002725434547</v>
      </c>
      <c r="C13" s="12"/>
      <c r="E13" s="8"/>
    </row>
    <row r="14" spans="1:6" x14ac:dyDescent="0.15">
      <c r="A14" s="13"/>
      <c r="E14" s="31" t="s">
        <v>71</v>
      </c>
      <c r="F14" s="9">
        <v>0.77</v>
      </c>
    </row>
    <row r="15" spans="1:6" ht="24" x14ac:dyDescent="0.15">
      <c r="A15" s="13"/>
      <c r="E15" s="8" t="s">
        <v>118</v>
      </c>
    </row>
    <row r="16" spans="1:6" x14ac:dyDescent="0.15">
      <c r="A16" s="13" t="s">
        <v>68</v>
      </c>
      <c r="B16" s="12">
        <f>D26/F18</f>
        <v>29.999972098584603</v>
      </c>
      <c r="C16" s="12"/>
      <c r="E16" s="8"/>
    </row>
    <row r="17" spans="1:6" x14ac:dyDescent="0.15">
      <c r="E17" s="8"/>
    </row>
    <row r="18" spans="1:6" x14ac:dyDescent="0.15">
      <c r="E18" s="31" t="s">
        <v>72</v>
      </c>
      <c r="F18" s="9">
        <v>0.33333364334934829</v>
      </c>
    </row>
    <row r="19" spans="1:6" ht="24" x14ac:dyDescent="0.15">
      <c r="E19" s="8" t="s">
        <v>73</v>
      </c>
    </row>
    <row r="21" spans="1:6" x14ac:dyDescent="0.15">
      <c r="E21" t="s">
        <v>74</v>
      </c>
      <c r="F21" s="10">
        <f>F8*F11*F14*F18</f>
        <v>0.10010017852465533</v>
      </c>
    </row>
    <row r="22" spans="1:6" x14ac:dyDescent="0.15">
      <c r="C22" t="s">
        <v>75</v>
      </c>
      <c r="D22" s="11">
        <v>2000000</v>
      </c>
    </row>
    <row r="23" spans="1:6" x14ac:dyDescent="0.15">
      <c r="C23" t="s">
        <v>76</v>
      </c>
      <c r="D23" s="11">
        <v>200000</v>
      </c>
    </row>
    <row r="24" spans="1:6" x14ac:dyDescent="0.15">
      <c r="C24" s="20" t="s">
        <v>77</v>
      </c>
      <c r="D24" s="20"/>
    </row>
    <row r="25" spans="1:6" x14ac:dyDescent="0.15">
      <c r="C25" s="20" t="s">
        <v>78</v>
      </c>
      <c r="D25" s="20"/>
    </row>
    <row r="26" spans="1:6" s="15" customFormat="1" x14ac:dyDescent="0.15">
      <c r="C26" s="20" t="s">
        <v>79</v>
      </c>
      <c r="D26" s="26">
        <f>D22/D23</f>
        <v>10</v>
      </c>
    </row>
    <row r="28" spans="1:6" ht="20" x14ac:dyDescent="0.2">
      <c r="A28" s="7" t="s">
        <v>80</v>
      </c>
      <c r="B28" s="7"/>
      <c r="C28" s="7"/>
      <c r="D28" s="7"/>
      <c r="E28" s="7"/>
      <c r="F28" s="7"/>
    </row>
    <row r="29" spans="1:6" x14ac:dyDescent="0.15">
      <c r="A29" t="s">
        <v>81</v>
      </c>
    </row>
    <row r="30" spans="1:6" x14ac:dyDescent="0.15">
      <c r="A30" t="s">
        <v>1</v>
      </c>
      <c r="C30" s="14">
        <v>2</v>
      </c>
      <c r="D30" t="s">
        <v>2</v>
      </c>
    </row>
    <row r="31" spans="1:6" x14ac:dyDescent="0.15">
      <c r="A31" t="s">
        <v>82</v>
      </c>
      <c r="C31" s="14">
        <v>2</v>
      </c>
      <c r="D31" t="s">
        <v>2</v>
      </c>
    </row>
    <row r="32" spans="1:6" x14ac:dyDescent="0.15">
      <c r="A32" t="s">
        <v>83</v>
      </c>
      <c r="C32" s="14">
        <v>8</v>
      </c>
      <c r="D32" t="s">
        <v>2</v>
      </c>
    </row>
    <row r="33" spans="1:7" x14ac:dyDescent="0.15">
      <c r="A33" t="s">
        <v>84</v>
      </c>
      <c r="C33" s="14">
        <v>4</v>
      </c>
      <c r="D33" t="s">
        <v>2</v>
      </c>
    </row>
    <row r="34" spans="1:7" x14ac:dyDescent="0.15">
      <c r="A34" t="s">
        <v>85</v>
      </c>
      <c r="C34" s="14">
        <v>8</v>
      </c>
      <c r="D34" t="s">
        <v>2</v>
      </c>
    </row>
    <row r="36" spans="1:7" ht="20" x14ac:dyDescent="0.2">
      <c r="A36" s="32" t="s">
        <v>86</v>
      </c>
      <c r="B36" s="32"/>
      <c r="C36" s="32"/>
      <c r="D36" s="32"/>
      <c r="E36" s="32"/>
      <c r="F36" s="32"/>
      <c r="G36" s="32"/>
    </row>
    <row r="37" spans="1:7" x14ac:dyDescent="0.15">
      <c r="A37" s="33" t="s">
        <v>87</v>
      </c>
      <c r="B37" s="31"/>
      <c r="C37" s="31"/>
      <c r="D37" s="31"/>
      <c r="E37" s="31"/>
      <c r="F37" s="31"/>
      <c r="G37" s="31"/>
    </row>
    <row r="38" spans="1:7" x14ac:dyDescent="0.15">
      <c r="A38" s="34" t="s">
        <v>88</v>
      </c>
      <c r="B38" s="35"/>
      <c r="C38" s="31"/>
      <c r="D38" s="31"/>
      <c r="E38" s="31"/>
      <c r="F38" s="31"/>
      <c r="G38" s="31"/>
    </row>
    <row r="39" spans="1:7" x14ac:dyDescent="0.15">
      <c r="A39" s="33" t="s">
        <v>1</v>
      </c>
      <c r="B39" s="35">
        <f>B7</f>
        <v>99.899921732276781</v>
      </c>
      <c r="C39" s="36" t="s">
        <v>89</v>
      </c>
      <c r="D39" s="37">
        <f>C30</f>
        <v>2</v>
      </c>
      <c r="E39" s="33" t="s">
        <v>94</v>
      </c>
      <c r="F39" s="35">
        <f>B39*D39</f>
        <v>199.79984346455356</v>
      </c>
      <c r="G39" s="33" t="s">
        <v>2</v>
      </c>
    </row>
    <row r="40" spans="1:7" x14ac:dyDescent="0.15">
      <c r="A40" s="33" t="s">
        <v>82</v>
      </c>
      <c r="B40" s="35">
        <f>B10</f>
        <v>49.950003494146856</v>
      </c>
      <c r="C40" s="36" t="s">
        <v>90</v>
      </c>
      <c r="D40" s="37">
        <f>C31</f>
        <v>2</v>
      </c>
      <c r="E40" s="33" t="s">
        <v>94</v>
      </c>
      <c r="F40" s="35">
        <f>B40*D40</f>
        <v>99.900006988293711</v>
      </c>
      <c r="G40" s="33" t="s">
        <v>2</v>
      </c>
    </row>
    <row r="41" spans="1:7" x14ac:dyDescent="0.15">
      <c r="A41" s="33" t="s">
        <v>83</v>
      </c>
      <c r="B41" s="35">
        <f>B13</f>
        <v>38.961002725434547</v>
      </c>
      <c r="C41" s="36" t="s">
        <v>91</v>
      </c>
      <c r="D41" s="37">
        <f>C32</f>
        <v>8</v>
      </c>
      <c r="E41" s="33" t="s">
        <v>94</v>
      </c>
      <c r="F41" s="35">
        <f>B41*D41</f>
        <v>311.68802180347637</v>
      </c>
      <c r="G41" s="33" t="s">
        <v>2</v>
      </c>
    </row>
    <row r="42" spans="1:7" x14ac:dyDescent="0.15">
      <c r="A42" s="33" t="s">
        <v>84</v>
      </c>
      <c r="B42" s="35">
        <f>B16</f>
        <v>29.999972098584603</v>
      </c>
      <c r="C42" s="38" t="s">
        <v>92</v>
      </c>
      <c r="D42" s="37">
        <f>C33</f>
        <v>4</v>
      </c>
      <c r="E42" s="33" t="s">
        <v>94</v>
      </c>
      <c r="F42" s="35">
        <f>B42*D42</f>
        <v>119.99988839433841</v>
      </c>
      <c r="G42" s="33" t="s">
        <v>2</v>
      </c>
    </row>
    <row r="43" spans="1:7" ht="14" thickBot="1" x14ac:dyDescent="0.2">
      <c r="A43" s="39" t="s">
        <v>85</v>
      </c>
      <c r="B43" s="40">
        <f>D26</f>
        <v>10</v>
      </c>
      <c r="C43" s="41" t="s">
        <v>93</v>
      </c>
      <c r="D43" s="42">
        <f>C34</f>
        <v>8</v>
      </c>
      <c r="E43" s="33" t="s">
        <v>94</v>
      </c>
      <c r="F43" s="40">
        <f>B43*D43</f>
        <v>80</v>
      </c>
      <c r="G43" s="39" t="s">
        <v>2</v>
      </c>
    </row>
    <row r="44" spans="1:7" ht="14" thickTop="1" x14ac:dyDescent="0.15">
      <c r="A44" s="34" t="s">
        <v>3</v>
      </c>
      <c r="B44" s="31"/>
      <c r="C44" s="31"/>
      <c r="D44" s="31"/>
      <c r="E44" s="31"/>
      <c r="F44" s="35">
        <f>SUM(F39:F43)</f>
        <v>811.38776065066202</v>
      </c>
      <c r="G44" s="33" t="s">
        <v>2</v>
      </c>
    </row>
    <row r="45" spans="1:7" x14ac:dyDescent="0.15">
      <c r="A45" s="34" t="s">
        <v>95</v>
      </c>
      <c r="B45" s="31"/>
      <c r="C45" s="31"/>
      <c r="D45" s="31"/>
      <c r="E45" s="31"/>
      <c r="F45" s="35">
        <f>F44/8</f>
        <v>101.42347008133275</v>
      </c>
      <c r="G45" s="33" t="s">
        <v>46</v>
      </c>
    </row>
    <row r="46" spans="1:7" ht="14" thickBot="1" x14ac:dyDescent="0.2">
      <c r="A46" s="43" t="s">
        <v>96</v>
      </c>
      <c r="B46" s="39"/>
      <c r="C46" s="39"/>
      <c r="D46" s="39"/>
      <c r="E46" s="39"/>
      <c r="F46" s="28">
        <v>169</v>
      </c>
      <c r="G46" s="39" t="s">
        <v>46</v>
      </c>
    </row>
    <row r="47" spans="1:7" ht="14" thickTop="1" x14ac:dyDescent="0.15">
      <c r="A47" s="29" t="s">
        <v>97</v>
      </c>
      <c r="B47" s="20"/>
      <c r="C47" s="20"/>
      <c r="D47" s="20"/>
      <c r="E47" s="20"/>
      <c r="F47" s="27">
        <f>F46-F45</f>
        <v>67.576529918667248</v>
      </c>
      <c r="G47" s="30" t="s">
        <v>46</v>
      </c>
    </row>
    <row r="49" spans="1:7" x14ac:dyDescent="0.15">
      <c r="A49" s="85" t="s">
        <v>99</v>
      </c>
      <c r="B49" s="31"/>
      <c r="C49" s="31"/>
      <c r="D49" s="31"/>
      <c r="E49" s="31"/>
      <c r="F49" s="31"/>
      <c r="G49" s="31"/>
    </row>
    <row r="50" spans="1:7" x14ac:dyDescent="0.15">
      <c r="A50" s="85" t="s">
        <v>119</v>
      </c>
      <c r="B50" s="31"/>
      <c r="C50" s="31"/>
      <c r="D50" s="31"/>
      <c r="E50" s="31"/>
      <c r="F50" s="31"/>
      <c r="G50" s="31"/>
    </row>
    <row r="51" spans="1:7" x14ac:dyDescent="0.15">
      <c r="A51" s="85" t="s">
        <v>98</v>
      </c>
      <c r="B51" s="31"/>
      <c r="C51" s="31"/>
      <c r="D51" s="31"/>
      <c r="E51" s="31"/>
      <c r="F51" s="31"/>
      <c r="G51" s="31"/>
    </row>
    <row r="52" spans="1:7" x14ac:dyDescent="0.15">
      <c r="A52" s="85" t="s">
        <v>100</v>
      </c>
      <c r="B52" s="31"/>
      <c r="C52" s="31"/>
      <c r="D52" s="31"/>
      <c r="E52" s="31"/>
      <c r="F52" s="31"/>
      <c r="G52" s="31"/>
    </row>
  </sheetData>
  <pageMargins left="0.7" right="0.7" top="0.25" bottom="0.25" header="0.05" footer="0.05"/>
  <pageSetup paperSize="9" scale="75" orientation="landscape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8"/>
  <sheetViews>
    <sheetView showGridLines="0" workbookViewId="0">
      <selection activeCell="H4" sqref="H4"/>
    </sheetView>
  </sheetViews>
  <sheetFormatPr baseColWidth="10" defaultColWidth="9.1640625" defaultRowHeight="13" x14ac:dyDescent="0.15"/>
  <cols>
    <col min="1" max="1" width="43" style="44" customWidth="1"/>
    <col min="2" max="3" width="7.6640625" style="79" customWidth="1"/>
    <col min="4" max="4" width="8.5" style="79" customWidth="1"/>
    <col min="5" max="5" width="7.6640625" style="79" customWidth="1"/>
    <col min="6" max="8" width="7.6640625" style="47" customWidth="1"/>
    <col min="9" max="9" width="7.1640625" style="79" customWidth="1"/>
    <col min="10" max="10" width="12.33203125" style="47" customWidth="1"/>
    <col min="11" max="11" width="13" style="47" customWidth="1"/>
    <col min="12" max="12" width="16.6640625" style="47" customWidth="1"/>
    <col min="13" max="254" width="9.1640625" style="47"/>
    <col min="255" max="255" width="38.83203125" style="47" customWidth="1"/>
    <col min="256" max="256" width="7.6640625" style="47" customWidth="1"/>
    <col min="257" max="257" width="7.1640625" style="47" customWidth="1"/>
    <col min="258" max="258" width="7.6640625" style="47" customWidth="1"/>
    <col min="259" max="259" width="8.5" style="47" customWidth="1"/>
    <col min="260" max="263" width="7.6640625" style="47" customWidth="1"/>
    <col min="264" max="264" width="23.1640625" style="47" customWidth="1"/>
    <col min="265" max="265" width="12.5" style="47" customWidth="1"/>
    <col min="266" max="266" width="12.33203125" style="47" customWidth="1"/>
    <col min="267" max="267" width="13" style="47" customWidth="1"/>
    <col min="268" max="268" width="16.6640625" style="47" customWidth="1"/>
    <col min="269" max="510" width="9.1640625" style="47"/>
    <col min="511" max="511" width="38.83203125" style="47" customWidth="1"/>
    <col min="512" max="512" width="7.6640625" style="47" customWidth="1"/>
    <col min="513" max="513" width="7.1640625" style="47" customWidth="1"/>
    <col min="514" max="514" width="7.6640625" style="47" customWidth="1"/>
    <col min="515" max="515" width="8.5" style="47" customWidth="1"/>
    <col min="516" max="519" width="7.6640625" style="47" customWidth="1"/>
    <col min="520" max="520" width="23.1640625" style="47" customWidth="1"/>
    <col min="521" max="521" width="12.5" style="47" customWidth="1"/>
    <col min="522" max="522" width="12.33203125" style="47" customWidth="1"/>
    <col min="523" max="523" width="13" style="47" customWidth="1"/>
    <col min="524" max="524" width="16.6640625" style="47" customWidth="1"/>
    <col min="525" max="766" width="9.1640625" style="47"/>
    <col min="767" max="767" width="38.83203125" style="47" customWidth="1"/>
    <col min="768" max="768" width="7.6640625" style="47" customWidth="1"/>
    <col min="769" max="769" width="7.1640625" style="47" customWidth="1"/>
    <col min="770" max="770" width="7.6640625" style="47" customWidth="1"/>
    <col min="771" max="771" width="8.5" style="47" customWidth="1"/>
    <col min="772" max="775" width="7.6640625" style="47" customWidth="1"/>
    <col min="776" max="776" width="23.1640625" style="47" customWidth="1"/>
    <col min="777" max="777" width="12.5" style="47" customWidth="1"/>
    <col min="778" max="778" width="12.33203125" style="47" customWidth="1"/>
    <col min="779" max="779" width="13" style="47" customWidth="1"/>
    <col min="780" max="780" width="16.6640625" style="47" customWidth="1"/>
    <col min="781" max="1022" width="9.1640625" style="47"/>
    <col min="1023" max="1023" width="38.83203125" style="47" customWidth="1"/>
    <col min="1024" max="1024" width="7.6640625" style="47" customWidth="1"/>
    <col min="1025" max="1025" width="7.1640625" style="47" customWidth="1"/>
    <col min="1026" max="1026" width="7.6640625" style="47" customWidth="1"/>
    <col min="1027" max="1027" width="8.5" style="47" customWidth="1"/>
    <col min="1028" max="1031" width="7.6640625" style="47" customWidth="1"/>
    <col min="1032" max="1032" width="23.1640625" style="47" customWidth="1"/>
    <col min="1033" max="1033" width="12.5" style="47" customWidth="1"/>
    <col min="1034" max="1034" width="12.33203125" style="47" customWidth="1"/>
    <col min="1035" max="1035" width="13" style="47" customWidth="1"/>
    <col min="1036" max="1036" width="16.6640625" style="47" customWidth="1"/>
    <col min="1037" max="1278" width="9.1640625" style="47"/>
    <col min="1279" max="1279" width="38.83203125" style="47" customWidth="1"/>
    <col min="1280" max="1280" width="7.6640625" style="47" customWidth="1"/>
    <col min="1281" max="1281" width="7.1640625" style="47" customWidth="1"/>
    <col min="1282" max="1282" width="7.6640625" style="47" customWidth="1"/>
    <col min="1283" max="1283" width="8.5" style="47" customWidth="1"/>
    <col min="1284" max="1287" width="7.6640625" style="47" customWidth="1"/>
    <col min="1288" max="1288" width="23.1640625" style="47" customWidth="1"/>
    <col min="1289" max="1289" width="12.5" style="47" customWidth="1"/>
    <col min="1290" max="1290" width="12.33203125" style="47" customWidth="1"/>
    <col min="1291" max="1291" width="13" style="47" customWidth="1"/>
    <col min="1292" max="1292" width="16.6640625" style="47" customWidth="1"/>
    <col min="1293" max="1534" width="9.1640625" style="47"/>
    <col min="1535" max="1535" width="38.83203125" style="47" customWidth="1"/>
    <col min="1536" max="1536" width="7.6640625" style="47" customWidth="1"/>
    <col min="1537" max="1537" width="7.1640625" style="47" customWidth="1"/>
    <col min="1538" max="1538" width="7.6640625" style="47" customWidth="1"/>
    <col min="1539" max="1539" width="8.5" style="47" customWidth="1"/>
    <col min="1540" max="1543" width="7.6640625" style="47" customWidth="1"/>
    <col min="1544" max="1544" width="23.1640625" style="47" customWidth="1"/>
    <col min="1545" max="1545" width="12.5" style="47" customWidth="1"/>
    <col min="1546" max="1546" width="12.33203125" style="47" customWidth="1"/>
    <col min="1547" max="1547" width="13" style="47" customWidth="1"/>
    <col min="1548" max="1548" width="16.6640625" style="47" customWidth="1"/>
    <col min="1549" max="1790" width="9.1640625" style="47"/>
    <col min="1791" max="1791" width="38.83203125" style="47" customWidth="1"/>
    <col min="1792" max="1792" width="7.6640625" style="47" customWidth="1"/>
    <col min="1793" max="1793" width="7.1640625" style="47" customWidth="1"/>
    <col min="1794" max="1794" width="7.6640625" style="47" customWidth="1"/>
    <col min="1795" max="1795" width="8.5" style="47" customWidth="1"/>
    <col min="1796" max="1799" width="7.6640625" style="47" customWidth="1"/>
    <col min="1800" max="1800" width="23.1640625" style="47" customWidth="1"/>
    <col min="1801" max="1801" width="12.5" style="47" customWidth="1"/>
    <col min="1802" max="1802" width="12.33203125" style="47" customWidth="1"/>
    <col min="1803" max="1803" width="13" style="47" customWidth="1"/>
    <col min="1804" max="1804" width="16.6640625" style="47" customWidth="1"/>
    <col min="1805" max="2046" width="9.1640625" style="47"/>
    <col min="2047" max="2047" width="38.83203125" style="47" customWidth="1"/>
    <col min="2048" max="2048" width="7.6640625" style="47" customWidth="1"/>
    <col min="2049" max="2049" width="7.1640625" style="47" customWidth="1"/>
    <col min="2050" max="2050" width="7.6640625" style="47" customWidth="1"/>
    <col min="2051" max="2051" width="8.5" style="47" customWidth="1"/>
    <col min="2052" max="2055" width="7.6640625" style="47" customWidth="1"/>
    <col min="2056" max="2056" width="23.1640625" style="47" customWidth="1"/>
    <col min="2057" max="2057" width="12.5" style="47" customWidth="1"/>
    <col min="2058" max="2058" width="12.33203125" style="47" customWidth="1"/>
    <col min="2059" max="2059" width="13" style="47" customWidth="1"/>
    <col min="2060" max="2060" width="16.6640625" style="47" customWidth="1"/>
    <col min="2061" max="2302" width="9.1640625" style="47"/>
    <col min="2303" max="2303" width="38.83203125" style="47" customWidth="1"/>
    <col min="2304" max="2304" width="7.6640625" style="47" customWidth="1"/>
    <col min="2305" max="2305" width="7.1640625" style="47" customWidth="1"/>
    <col min="2306" max="2306" width="7.6640625" style="47" customWidth="1"/>
    <col min="2307" max="2307" width="8.5" style="47" customWidth="1"/>
    <col min="2308" max="2311" width="7.6640625" style="47" customWidth="1"/>
    <col min="2312" max="2312" width="23.1640625" style="47" customWidth="1"/>
    <col min="2313" max="2313" width="12.5" style="47" customWidth="1"/>
    <col min="2314" max="2314" width="12.33203125" style="47" customWidth="1"/>
    <col min="2315" max="2315" width="13" style="47" customWidth="1"/>
    <col min="2316" max="2316" width="16.6640625" style="47" customWidth="1"/>
    <col min="2317" max="2558" width="9.1640625" style="47"/>
    <col min="2559" max="2559" width="38.83203125" style="47" customWidth="1"/>
    <col min="2560" max="2560" width="7.6640625" style="47" customWidth="1"/>
    <col min="2561" max="2561" width="7.1640625" style="47" customWidth="1"/>
    <col min="2562" max="2562" width="7.6640625" style="47" customWidth="1"/>
    <col min="2563" max="2563" width="8.5" style="47" customWidth="1"/>
    <col min="2564" max="2567" width="7.6640625" style="47" customWidth="1"/>
    <col min="2568" max="2568" width="23.1640625" style="47" customWidth="1"/>
    <col min="2569" max="2569" width="12.5" style="47" customWidth="1"/>
    <col min="2570" max="2570" width="12.33203125" style="47" customWidth="1"/>
    <col min="2571" max="2571" width="13" style="47" customWidth="1"/>
    <col min="2572" max="2572" width="16.6640625" style="47" customWidth="1"/>
    <col min="2573" max="2814" width="9.1640625" style="47"/>
    <col min="2815" max="2815" width="38.83203125" style="47" customWidth="1"/>
    <col min="2816" max="2816" width="7.6640625" style="47" customWidth="1"/>
    <col min="2817" max="2817" width="7.1640625" style="47" customWidth="1"/>
    <col min="2818" max="2818" width="7.6640625" style="47" customWidth="1"/>
    <col min="2819" max="2819" width="8.5" style="47" customWidth="1"/>
    <col min="2820" max="2823" width="7.6640625" style="47" customWidth="1"/>
    <col min="2824" max="2824" width="23.1640625" style="47" customWidth="1"/>
    <col min="2825" max="2825" width="12.5" style="47" customWidth="1"/>
    <col min="2826" max="2826" width="12.33203125" style="47" customWidth="1"/>
    <col min="2827" max="2827" width="13" style="47" customWidth="1"/>
    <col min="2828" max="2828" width="16.6640625" style="47" customWidth="1"/>
    <col min="2829" max="3070" width="9.1640625" style="47"/>
    <col min="3071" max="3071" width="38.83203125" style="47" customWidth="1"/>
    <col min="3072" max="3072" width="7.6640625" style="47" customWidth="1"/>
    <col min="3073" max="3073" width="7.1640625" style="47" customWidth="1"/>
    <col min="3074" max="3074" width="7.6640625" style="47" customWidth="1"/>
    <col min="3075" max="3075" width="8.5" style="47" customWidth="1"/>
    <col min="3076" max="3079" width="7.6640625" style="47" customWidth="1"/>
    <col min="3080" max="3080" width="23.1640625" style="47" customWidth="1"/>
    <col min="3081" max="3081" width="12.5" style="47" customWidth="1"/>
    <col min="3082" max="3082" width="12.33203125" style="47" customWidth="1"/>
    <col min="3083" max="3083" width="13" style="47" customWidth="1"/>
    <col min="3084" max="3084" width="16.6640625" style="47" customWidth="1"/>
    <col min="3085" max="3326" width="9.1640625" style="47"/>
    <col min="3327" max="3327" width="38.83203125" style="47" customWidth="1"/>
    <col min="3328" max="3328" width="7.6640625" style="47" customWidth="1"/>
    <col min="3329" max="3329" width="7.1640625" style="47" customWidth="1"/>
    <col min="3330" max="3330" width="7.6640625" style="47" customWidth="1"/>
    <col min="3331" max="3331" width="8.5" style="47" customWidth="1"/>
    <col min="3332" max="3335" width="7.6640625" style="47" customWidth="1"/>
    <col min="3336" max="3336" width="23.1640625" style="47" customWidth="1"/>
    <col min="3337" max="3337" width="12.5" style="47" customWidth="1"/>
    <col min="3338" max="3338" width="12.33203125" style="47" customWidth="1"/>
    <col min="3339" max="3339" width="13" style="47" customWidth="1"/>
    <col min="3340" max="3340" width="16.6640625" style="47" customWidth="1"/>
    <col min="3341" max="3582" width="9.1640625" style="47"/>
    <col min="3583" max="3583" width="38.83203125" style="47" customWidth="1"/>
    <col min="3584" max="3584" width="7.6640625" style="47" customWidth="1"/>
    <col min="3585" max="3585" width="7.1640625" style="47" customWidth="1"/>
    <col min="3586" max="3586" width="7.6640625" style="47" customWidth="1"/>
    <col min="3587" max="3587" width="8.5" style="47" customWidth="1"/>
    <col min="3588" max="3591" width="7.6640625" style="47" customWidth="1"/>
    <col min="3592" max="3592" width="23.1640625" style="47" customWidth="1"/>
    <col min="3593" max="3593" width="12.5" style="47" customWidth="1"/>
    <col min="3594" max="3594" width="12.33203125" style="47" customWidth="1"/>
    <col min="3595" max="3595" width="13" style="47" customWidth="1"/>
    <col min="3596" max="3596" width="16.6640625" style="47" customWidth="1"/>
    <col min="3597" max="3838" width="9.1640625" style="47"/>
    <col min="3839" max="3839" width="38.83203125" style="47" customWidth="1"/>
    <col min="3840" max="3840" width="7.6640625" style="47" customWidth="1"/>
    <col min="3841" max="3841" width="7.1640625" style="47" customWidth="1"/>
    <col min="3842" max="3842" width="7.6640625" style="47" customWidth="1"/>
    <col min="3843" max="3843" width="8.5" style="47" customWidth="1"/>
    <col min="3844" max="3847" width="7.6640625" style="47" customWidth="1"/>
    <col min="3848" max="3848" width="23.1640625" style="47" customWidth="1"/>
    <col min="3849" max="3849" width="12.5" style="47" customWidth="1"/>
    <col min="3850" max="3850" width="12.33203125" style="47" customWidth="1"/>
    <col min="3851" max="3851" width="13" style="47" customWidth="1"/>
    <col min="3852" max="3852" width="16.6640625" style="47" customWidth="1"/>
    <col min="3853" max="4094" width="9.1640625" style="47"/>
    <col min="4095" max="4095" width="38.83203125" style="47" customWidth="1"/>
    <col min="4096" max="4096" width="7.6640625" style="47" customWidth="1"/>
    <col min="4097" max="4097" width="7.1640625" style="47" customWidth="1"/>
    <col min="4098" max="4098" width="7.6640625" style="47" customWidth="1"/>
    <col min="4099" max="4099" width="8.5" style="47" customWidth="1"/>
    <col min="4100" max="4103" width="7.6640625" style="47" customWidth="1"/>
    <col min="4104" max="4104" width="23.1640625" style="47" customWidth="1"/>
    <col min="4105" max="4105" width="12.5" style="47" customWidth="1"/>
    <col min="4106" max="4106" width="12.33203125" style="47" customWidth="1"/>
    <col min="4107" max="4107" width="13" style="47" customWidth="1"/>
    <col min="4108" max="4108" width="16.6640625" style="47" customWidth="1"/>
    <col min="4109" max="4350" width="9.1640625" style="47"/>
    <col min="4351" max="4351" width="38.83203125" style="47" customWidth="1"/>
    <col min="4352" max="4352" width="7.6640625" style="47" customWidth="1"/>
    <col min="4353" max="4353" width="7.1640625" style="47" customWidth="1"/>
    <col min="4354" max="4354" width="7.6640625" style="47" customWidth="1"/>
    <col min="4355" max="4355" width="8.5" style="47" customWidth="1"/>
    <col min="4356" max="4359" width="7.6640625" style="47" customWidth="1"/>
    <col min="4360" max="4360" width="23.1640625" style="47" customWidth="1"/>
    <col min="4361" max="4361" width="12.5" style="47" customWidth="1"/>
    <col min="4362" max="4362" width="12.33203125" style="47" customWidth="1"/>
    <col min="4363" max="4363" width="13" style="47" customWidth="1"/>
    <col min="4364" max="4364" width="16.6640625" style="47" customWidth="1"/>
    <col min="4365" max="4606" width="9.1640625" style="47"/>
    <col min="4607" max="4607" width="38.83203125" style="47" customWidth="1"/>
    <col min="4608" max="4608" width="7.6640625" style="47" customWidth="1"/>
    <col min="4609" max="4609" width="7.1640625" style="47" customWidth="1"/>
    <col min="4610" max="4610" width="7.6640625" style="47" customWidth="1"/>
    <col min="4611" max="4611" width="8.5" style="47" customWidth="1"/>
    <col min="4612" max="4615" width="7.6640625" style="47" customWidth="1"/>
    <col min="4616" max="4616" width="23.1640625" style="47" customWidth="1"/>
    <col min="4617" max="4617" width="12.5" style="47" customWidth="1"/>
    <col min="4618" max="4618" width="12.33203125" style="47" customWidth="1"/>
    <col min="4619" max="4619" width="13" style="47" customWidth="1"/>
    <col min="4620" max="4620" width="16.6640625" style="47" customWidth="1"/>
    <col min="4621" max="4862" width="9.1640625" style="47"/>
    <col min="4863" max="4863" width="38.83203125" style="47" customWidth="1"/>
    <col min="4864" max="4864" width="7.6640625" style="47" customWidth="1"/>
    <col min="4865" max="4865" width="7.1640625" style="47" customWidth="1"/>
    <col min="4866" max="4866" width="7.6640625" style="47" customWidth="1"/>
    <col min="4867" max="4867" width="8.5" style="47" customWidth="1"/>
    <col min="4868" max="4871" width="7.6640625" style="47" customWidth="1"/>
    <col min="4872" max="4872" width="23.1640625" style="47" customWidth="1"/>
    <col min="4873" max="4873" width="12.5" style="47" customWidth="1"/>
    <col min="4874" max="4874" width="12.33203125" style="47" customWidth="1"/>
    <col min="4875" max="4875" width="13" style="47" customWidth="1"/>
    <col min="4876" max="4876" width="16.6640625" style="47" customWidth="1"/>
    <col min="4877" max="5118" width="9.1640625" style="47"/>
    <col min="5119" max="5119" width="38.83203125" style="47" customWidth="1"/>
    <col min="5120" max="5120" width="7.6640625" style="47" customWidth="1"/>
    <col min="5121" max="5121" width="7.1640625" style="47" customWidth="1"/>
    <col min="5122" max="5122" width="7.6640625" style="47" customWidth="1"/>
    <col min="5123" max="5123" width="8.5" style="47" customWidth="1"/>
    <col min="5124" max="5127" width="7.6640625" style="47" customWidth="1"/>
    <col min="5128" max="5128" width="23.1640625" style="47" customWidth="1"/>
    <col min="5129" max="5129" width="12.5" style="47" customWidth="1"/>
    <col min="5130" max="5130" width="12.33203125" style="47" customWidth="1"/>
    <col min="5131" max="5131" width="13" style="47" customWidth="1"/>
    <col min="5132" max="5132" width="16.6640625" style="47" customWidth="1"/>
    <col min="5133" max="5374" width="9.1640625" style="47"/>
    <col min="5375" max="5375" width="38.83203125" style="47" customWidth="1"/>
    <col min="5376" max="5376" width="7.6640625" style="47" customWidth="1"/>
    <col min="5377" max="5377" width="7.1640625" style="47" customWidth="1"/>
    <col min="5378" max="5378" width="7.6640625" style="47" customWidth="1"/>
    <col min="5379" max="5379" width="8.5" style="47" customWidth="1"/>
    <col min="5380" max="5383" width="7.6640625" style="47" customWidth="1"/>
    <col min="5384" max="5384" width="23.1640625" style="47" customWidth="1"/>
    <col min="5385" max="5385" width="12.5" style="47" customWidth="1"/>
    <col min="5386" max="5386" width="12.33203125" style="47" customWidth="1"/>
    <col min="5387" max="5387" width="13" style="47" customWidth="1"/>
    <col min="5388" max="5388" width="16.6640625" style="47" customWidth="1"/>
    <col min="5389" max="5630" width="9.1640625" style="47"/>
    <col min="5631" max="5631" width="38.83203125" style="47" customWidth="1"/>
    <col min="5632" max="5632" width="7.6640625" style="47" customWidth="1"/>
    <col min="5633" max="5633" width="7.1640625" style="47" customWidth="1"/>
    <col min="5634" max="5634" width="7.6640625" style="47" customWidth="1"/>
    <col min="5635" max="5635" width="8.5" style="47" customWidth="1"/>
    <col min="5636" max="5639" width="7.6640625" style="47" customWidth="1"/>
    <col min="5640" max="5640" width="23.1640625" style="47" customWidth="1"/>
    <col min="5641" max="5641" width="12.5" style="47" customWidth="1"/>
    <col min="5642" max="5642" width="12.33203125" style="47" customWidth="1"/>
    <col min="5643" max="5643" width="13" style="47" customWidth="1"/>
    <col min="5644" max="5644" width="16.6640625" style="47" customWidth="1"/>
    <col min="5645" max="5886" width="9.1640625" style="47"/>
    <col min="5887" max="5887" width="38.83203125" style="47" customWidth="1"/>
    <col min="5888" max="5888" width="7.6640625" style="47" customWidth="1"/>
    <col min="5889" max="5889" width="7.1640625" style="47" customWidth="1"/>
    <col min="5890" max="5890" width="7.6640625" style="47" customWidth="1"/>
    <col min="5891" max="5891" width="8.5" style="47" customWidth="1"/>
    <col min="5892" max="5895" width="7.6640625" style="47" customWidth="1"/>
    <col min="5896" max="5896" width="23.1640625" style="47" customWidth="1"/>
    <col min="5897" max="5897" width="12.5" style="47" customWidth="1"/>
    <col min="5898" max="5898" width="12.33203125" style="47" customWidth="1"/>
    <col min="5899" max="5899" width="13" style="47" customWidth="1"/>
    <col min="5900" max="5900" width="16.6640625" style="47" customWidth="1"/>
    <col min="5901" max="6142" width="9.1640625" style="47"/>
    <col min="6143" max="6143" width="38.83203125" style="47" customWidth="1"/>
    <col min="6144" max="6144" width="7.6640625" style="47" customWidth="1"/>
    <col min="6145" max="6145" width="7.1640625" style="47" customWidth="1"/>
    <col min="6146" max="6146" width="7.6640625" style="47" customWidth="1"/>
    <col min="6147" max="6147" width="8.5" style="47" customWidth="1"/>
    <col min="6148" max="6151" width="7.6640625" style="47" customWidth="1"/>
    <col min="6152" max="6152" width="23.1640625" style="47" customWidth="1"/>
    <col min="6153" max="6153" width="12.5" style="47" customWidth="1"/>
    <col min="6154" max="6154" width="12.33203125" style="47" customWidth="1"/>
    <col min="6155" max="6155" width="13" style="47" customWidth="1"/>
    <col min="6156" max="6156" width="16.6640625" style="47" customWidth="1"/>
    <col min="6157" max="6398" width="9.1640625" style="47"/>
    <col min="6399" max="6399" width="38.83203125" style="47" customWidth="1"/>
    <col min="6400" max="6400" width="7.6640625" style="47" customWidth="1"/>
    <col min="6401" max="6401" width="7.1640625" style="47" customWidth="1"/>
    <col min="6402" max="6402" width="7.6640625" style="47" customWidth="1"/>
    <col min="6403" max="6403" width="8.5" style="47" customWidth="1"/>
    <col min="6404" max="6407" width="7.6640625" style="47" customWidth="1"/>
    <col min="6408" max="6408" width="23.1640625" style="47" customWidth="1"/>
    <col min="6409" max="6409" width="12.5" style="47" customWidth="1"/>
    <col min="6410" max="6410" width="12.33203125" style="47" customWidth="1"/>
    <col min="6411" max="6411" width="13" style="47" customWidth="1"/>
    <col min="6412" max="6412" width="16.6640625" style="47" customWidth="1"/>
    <col min="6413" max="6654" width="9.1640625" style="47"/>
    <col min="6655" max="6655" width="38.83203125" style="47" customWidth="1"/>
    <col min="6656" max="6656" width="7.6640625" style="47" customWidth="1"/>
    <col min="6657" max="6657" width="7.1640625" style="47" customWidth="1"/>
    <col min="6658" max="6658" width="7.6640625" style="47" customWidth="1"/>
    <col min="6659" max="6659" width="8.5" style="47" customWidth="1"/>
    <col min="6660" max="6663" width="7.6640625" style="47" customWidth="1"/>
    <col min="6664" max="6664" width="23.1640625" style="47" customWidth="1"/>
    <col min="6665" max="6665" width="12.5" style="47" customWidth="1"/>
    <col min="6666" max="6666" width="12.33203125" style="47" customWidth="1"/>
    <col min="6667" max="6667" width="13" style="47" customWidth="1"/>
    <col min="6668" max="6668" width="16.6640625" style="47" customWidth="1"/>
    <col min="6669" max="6910" width="9.1640625" style="47"/>
    <col min="6911" max="6911" width="38.83203125" style="47" customWidth="1"/>
    <col min="6912" max="6912" width="7.6640625" style="47" customWidth="1"/>
    <col min="6913" max="6913" width="7.1640625" style="47" customWidth="1"/>
    <col min="6914" max="6914" width="7.6640625" style="47" customWidth="1"/>
    <col min="6915" max="6915" width="8.5" style="47" customWidth="1"/>
    <col min="6916" max="6919" width="7.6640625" style="47" customWidth="1"/>
    <col min="6920" max="6920" width="23.1640625" style="47" customWidth="1"/>
    <col min="6921" max="6921" width="12.5" style="47" customWidth="1"/>
    <col min="6922" max="6922" width="12.33203125" style="47" customWidth="1"/>
    <col min="6923" max="6923" width="13" style="47" customWidth="1"/>
    <col min="6924" max="6924" width="16.6640625" style="47" customWidth="1"/>
    <col min="6925" max="7166" width="9.1640625" style="47"/>
    <col min="7167" max="7167" width="38.83203125" style="47" customWidth="1"/>
    <col min="7168" max="7168" width="7.6640625" style="47" customWidth="1"/>
    <col min="7169" max="7169" width="7.1640625" style="47" customWidth="1"/>
    <col min="7170" max="7170" width="7.6640625" style="47" customWidth="1"/>
    <col min="7171" max="7171" width="8.5" style="47" customWidth="1"/>
    <col min="7172" max="7175" width="7.6640625" style="47" customWidth="1"/>
    <col min="7176" max="7176" width="23.1640625" style="47" customWidth="1"/>
    <col min="7177" max="7177" width="12.5" style="47" customWidth="1"/>
    <col min="7178" max="7178" width="12.33203125" style="47" customWidth="1"/>
    <col min="7179" max="7179" width="13" style="47" customWidth="1"/>
    <col min="7180" max="7180" width="16.6640625" style="47" customWidth="1"/>
    <col min="7181" max="7422" width="9.1640625" style="47"/>
    <col min="7423" max="7423" width="38.83203125" style="47" customWidth="1"/>
    <col min="7424" max="7424" width="7.6640625" style="47" customWidth="1"/>
    <col min="7425" max="7425" width="7.1640625" style="47" customWidth="1"/>
    <col min="7426" max="7426" width="7.6640625" style="47" customWidth="1"/>
    <col min="7427" max="7427" width="8.5" style="47" customWidth="1"/>
    <col min="7428" max="7431" width="7.6640625" style="47" customWidth="1"/>
    <col min="7432" max="7432" width="23.1640625" style="47" customWidth="1"/>
    <col min="7433" max="7433" width="12.5" style="47" customWidth="1"/>
    <col min="7434" max="7434" width="12.33203125" style="47" customWidth="1"/>
    <col min="7435" max="7435" width="13" style="47" customWidth="1"/>
    <col min="7436" max="7436" width="16.6640625" style="47" customWidth="1"/>
    <col min="7437" max="7678" width="9.1640625" style="47"/>
    <col min="7679" max="7679" width="38.83203125" style="47" customWidth="1"/>
    <col min="7680" max="7680" width="7.6640625" style="47" customWidth="1"/>
    <col min="7681" max="7681" width="7.1640625" style="47" customWidth="1"/>
    <col min="7682" max="7682" width="7.6640625" style="47" customWidth="1"/>
    <col min="7683" max="7683" width="8.5" style="47" customWidth="1"/>
    <col min="7684" max="7687" width="7.6640625" style="47" customWidth="1"/>
    <col min="7688" max="7688" width="23.1640625" style="47" customWidth="1"/>
    <col min="7689" max="7689" width="12.5" style="47" customWidth="1"/>
    <col min="7690" max="7690" width="12.33203125" style="47" customWidth="1"/>
    <col min="7691" max="7691" width="13" style="47" customWidth="1"/>
    <col min="7692" max="7692" width="16.6640625" style="47" customWidth="1"/>
    <col min="7693" max="7934" width="9.1640625" style="47"/>
    <col min="7935" max="7935" width="38.83203125" style="47" customWidth="1"/>
    <col min="7936" max="7936" width="7.6640625" style="47" customWidth="1"/>
    <col min="7937" max="7937" width="7.1640625" style="47" customWidth="1"/>
    <col min="7938" max="7938" width="7.6640625" style="47" customWidth="1"/>
    <col min="7939" max="7939" width="8.5" style="47" customWidth="1"/>
    <col min="7940" max="7943" width="7.6640625" style="47" customWidth="1"/>
    <col min="7944" max="7944" width="23.1640625" style="47" customWidth="1"/>
    <col min="7945" max="7945" width="12.5" style="47" customWidth="1"/>
    <col min="7946" max="7946" width="12.33203125" style="47" customWidth="1"/>
    <col min="7947" max="7947" width="13" style="47" customWidth="1"/>
    <col min="7948" max="7948" width="16.6640625" style="47" customWidth="1"/>
    <col min="7949" max="8190" width="9.1640625" style="47"/>
    <col min="8191" max="8191" width="38.83203125" style="47" customWidth="1"/>
    <col min="8192" max="8192" width="7.6640625" style="47" customWidth="1"/>
    <col min="8193" max="8193" width="7.1640625" style="47" customWidth="1"/>
    <col min="8194" max="8194" width="7.6640625" style="47" customWidth="1"/>
    <col min="8195" max="8195" width="8.5" style="47" customWidth="1"/>
    <col min="8196" max="8199" width="7.6640625" style="47" customWidth="1"/>
    <col min="8200" max="8200" width="23.1640625" style="47" customWidth="1"/>
    <col min="8201" max="8201" width="12.5" style="47" customWidth="1"/>
    <col min="8202" max="8202" width="12.33203125" style="47" customWidth="1"/>
    <col min="8203" max="8203" width="13" style="47" customWidth="1"/>
    <col min="8204" max="8204" width="16.6640625" style="47" customWidth="1"/>
    <col min="8205" max="8446" width="9.1640625" style="47"/>
    <col min="8447" max="8447" width="38.83203125" style="47" customWidth="1"/>
    <col min="8448" max="8448" width="7.6640625" style="47" customWidth="1"/>
    <col min="8449" max="8449" width="7.1640625" style="47" customWidth="1"/>
    <col min="8450" max="8450" width="7.6640625" style="47" customWidth="1"/>
    <col min="8451" max="8451" width="8.5" style="47" customWidth="1"/>
    <col min="8452" max="8455" width="7.6640625" style="47" customWidth="1"/>
    <col min="8456" max="8456" width="23.1640625" style="47" customWidth="1"/>
    <col min="8457" max="8457" width="12.5" style="47" customWidth="1"/>
    <col min="8458" max="8458" width="12.33203125" style="47" customWidth="1"/>
    <col min="8459" max="8459" width="13" style="47" customWidth="1"/>
    <col min="8460" max="8460" width="16.6640625" style="47" customWidth="1"/>
    <col min="8461" max="8702" width="9.1640625" style="47"/>
    <col min="8703" max="8703" width="38.83203125" style="47" customWidth="1"/>
    <col min="8704" max="8704" width="7.6640625" style="47" customWidth="1"/>
    <col min="8705" max="8705" width="7.1640625" style="47" customWidth="1"/>
    <col min="8706" max="8706" width="7.6640625" style="47" customWidth="1"/>
    <col min="8707" max="8707" width="8.5" style="47" customWidth="1"/>
    <col min="8708" max="8711" width="7.6640625" style="47" customWidth="1"/>
    <col min="8712" max="8712" width="23.1640625" style="47" customWidth="1"/>
    <col min="8713" max="8713" width="12.5" style="47" customWidth="1"/>
    <col min="8714" max="8714" width="12.33203125" style="47" customWidth="1"/>
    <col min="8715" max="8715" width="13" style="47" customWidth="1"/>
    <col min="8716" max="8716" width="16.6640625" style="47" customWidth="1"/>
    <col min="8717" max="8958" width="9.1640625" style="47"/>
    <col min="8959" max="8959" width="38.83203125" style="47" customWidth="1"/>
    <col min="8960" max="8960" width="7.6640625" style="47" customWidth="1"/>
    <col min="8961" max="8961" width="7.1640625" style="47" customWidth="1"/>
    <col min="8962" max="8962" width="7.6640625" style="47" customWidth="1"/>
    <col min="8963" max="8963" width="8.5" style="47" customWidth="1"/>
    <col min="8964" max="8967" width="7.6640625" style="47" customWidth="1"/>
    <col min="8968" max="8968" width="23.1640625" style="47" customWidth="1"/>
    <col min="8969" max="8969" width="12.5" style="47" customWidth="1"/>
    <col min="8970" max="8970" width="12.33203125" style="47" customWidth="1"/>
    <col min="8971" max="8971" width="13" style="47" customWidth="1"/>
    <col min="8972" max="8972" width="16.6640625" style="47" customWidth="1"/>
    <col min="8973" max="9214" width="9.1640625" style="47"/>
    <col min="9215" max="9215" width="38.83203125" style="47" customWidth="1"/>
    <col min="9216" max="9216" width="7.6640625" style="47" customWidth="1"/>
    <col min="9217" max="9217" width="7.1640625" style="47" customWidth="1"/>
    <col min="9218" max="9218" width="7.6640625" style="47" customWidth="1"/>
    <col min="9219" max="9219" width="8.5" style="47" customWidth="1"/>
    <col min="9220" max="9223" width="7.6640625" style="47" customWidth="1"/>
    <col min="9224" max="9224" width="23.1640625" style="47" customWidth="1"/>
    <col min="9225" max="9225" width="12.5" style="47" customWidth="1"/>
    <col min="9226" max="9226" width="12.33203125" style="47" customWidth="1"/>
    <col min="9227" max="9227" width="13" style="47" customWidth="1"/>
    <col min="9228" max="9228" width="16.6640625" style="47" customWidth="1"/>
    <col min="9229" max="9470" width="9.1640625" style="47"/>
    <col min="9471" max="9471" width="38.83203125" style="47" customWidth="1"/>
    <col min="9472" max="9472" width="7.6640625" style="47" customWidth="1"/>
    <col min="9473" max="9473" width="7.1640625" style="47" customWidth="1"/>
    <col min="9474" max="9474" width="7.6640625" style="47" customWidth="1"/>
    <col min="9475" max="9475" width="8.5" style="47" customWidth="1"/>
    <col min="9476" max="9479" width="7.6640625" style="47" customWidth="1"/>
    <col min="9480" max="9480" width="23.1640625" style="47" customWidth="1"/>
    <col min="9481" max="9481" width="12.5" style="47" customWidth="1"/>
    <col min="9482" max="9482" width="12.33203125" style="47" customWidth="1"/>
    <col min="9483" max="9483" width="13" style="47" customWidth="1"/>
    <col min="9484" max="9484" width="16.6640625" style="47" customWidth="1"/>
    <col min="9485" max="9726" width="9.1640625" style="47"/>
    <col min="9727" max="9727" width="38.83203125" style="47" customWidth="1"/>
    <col min="9728" max="9728" width="7.6640625" style="47" customWidth="1"/>
    <col min="9729" max="9729" width="7.1640625" style="47" customWidth="1"/>
    <col min="9730" max="9730" width="7.6640625" style="47" customWidth="1"/>
    <col min="9731" max="9731" width="8.5" style="47" customWidth="1"/>
    <col min="9732" max="9735" width="7.6640625" style="47" customWidth="1"/>
    <col min="9736" max="9736" width="23.1640625" style="47" customWidth="1"/>
    <col min="9737" max="9737" width="12.5" style="47" customWidth="1"/>
    <col min="9738" max="9738" width="12.33203125" style="47" customWidth="1"/>
    <col min="9739" max="9739" width="13" style="47" customWidth="1"/>
    <col min="9740" max="9740" width="16.6640625" style="47" customWidth="1"/>
    <col min="9741" max="9982" width="9.1640625" style="47"/>
    <col min="9983" max="9983" width="38.83203125" style="47" customWidth="1"/>
    <col min="9984" max="9984" width="7.6640625" style="47" customWidth="1"/>
    <col min="9985" max="9985" width="7.1640625" style="47" customWidth="1"/>
    <col min="9986" max="9986" width="7.6640625" style="47" customWidth="1"/>
    <col min="9987" max="9987" width="8.5" style="47" customWidth="1"/>
    <col min="9988" max="9991" width="7.6640625" style="47" customWidth="1"/>
    <col min="9992" max="9992" width="23.1640625" style="47" customWidth="1"/>
    <col min="9993" max="9993" width="12.5" style="47" customWidth="1"/>
    <col min="9994" max="9994" width="12.33203125" style="47" customWidth="1"/>
    <col min="9995" max="9995" width="13" style="47" customWidth="1"/>
    <col min="9996" max="9996" width="16.6640625" style="47" customWidth="1"/>
    <col min="9997" max="10238" width="9.1640625" style="47"/>
    <col min="10239" max="10239" width="38.83203125" style="47" customWidth="1"/>
    <col min="10240" max="10240" width="7.6640625" style="47" customWidth="1"/>
    <col min="10241" max="10241" width="7.1640625" style="47" customWidth="1"/>
    <col min="10242" max="10242" width="7.6640625" style="47" customWidth="1"/>
    <col min="10243" max="10243" width="8.5" style="47" customWidth="1"/>
    <col min="10244" max="10247" width="7.6640625" style="47" customWidth="1"/>
    <col min="10248" max="10248" width="23.1640625" style="47" customWidth="1"/>
    <col min="10249" max="10249" width="12.5" style="47" customWidth="1"/>
    <col min="10250" max="10250" width="12.33203125" style="47" customWidth="1"/>
    <col min="10251" max="10251" width="13" style="47" customWidth="1"/>
    <col min="10252" max="10252" width="16.6640625" style="47" customWidth="1"/>
    <col min="10253" max="10494" width="9.1640625" style="47"/>
    <col min="10495" max="10495" width="38.83203125" style="47" customWidth="1"/>
    <col min="10496" max="10496" width="7.6640625" style="47" customWidth="1"/>
    <col min="10497" max="10497" width="7.1640625" style="47" customWidth="1"/>
    <col min="10498" max="10498" width="7.6640625" style="47" customWidth="1"/>
    <col min="10499" max="10499" width="8.5" style="47" customWidth="1"/>
    <col min="10500" max="10503" width="7.6640625" style="47" customWidth="1"/>
    <col min="10504" max="10504" width="23.1640625" style="47" customWidth="1"/>
    <col min="10505" max="10505" width="12.5" style="47" customWidth="1"/>
    <col min="10506" max="10506" width="12.33203125" style="47" customWidth="1"/>
    <col min="10507" max="10507" width="13" style="47" customWidth="1"/>
    <col min="10508" max="10508" width="16.6640625" style="47" customWidth="1"/>
    <col min="10509" max="10750" width="9.1640625" style="47"/>
    <col min="10751" max="10751" width="38.83203125" style="47" customWidth="1"/>
    <col min="10752" max="10752" width="7.6640625" style="47" customWidth="1"/>
    <col min="10753" max="10753" width="7.1640625" style="47" customWidth="1"/>
    <col min="10754" max="10754" width="7.6640625" style="47" customWidth="1"/>
    <col min="10755" max="10755" width="8.5" style="47" customWidth="1"/>
    <col min="10756" max="10759" width="7.6640625" style="47" customWidth="1"/>
    <col min="10760" max="10760" width="23.1640625" style="47" customWidth="1"/>
    <col min="10761" max="10761" width="12.5" style="47" customWidth="1"/>
    <col min="10762" max="10762" width="12.33203125" style="47" customWidth="1"/>
    <col min="10763" max="10763" width="13" style="47" customWidth="1"/>
    <col min="10764" max="10764" width="16.6640625" style="47" customWidth="1"/>
    <col min="10765" max="11006" width="9.1640625" style="47"/>
    <col min="11007" max="11007" width="38.83203125" style="47" customWidth="1"/>
    <col min="11008" max="11008" width="7.6640625" style="47" customWidth="1"/>
    <col min="11009" max="11009" width="7.1640625" style="47" customWidth="1"/>
    <col min="11010" max="11010" width="7.6640625" style="47" customWidth="1"/>
    <col min="11011" max="11011" width="8.5" style="47" customWidth="1"/>
    <col min="11012" max="11015" width="7.6640625" style="47" customWidth="1"/>
    <col min="11016" max="11016" width="23.1640625" style="47" customWidth="1"/>
    <col min="11017" max="11017" width="12.5" style="47" customWidth="1"/>
    <col min="11018" max="11018" width="12.33203125" style="47" customWidth="1"/>
    <col min="11019" max="11019" width="13" style="47" customWidth="1"/>
    <col min="11020" max="11020" width="16.6640625" style="47" customWidth="1"/>
    <col min="11021" max="11262" width="9.1640625" style="47"/>
    <col min="11263" max="11263" width="38.83203125" style="47" customWidth="1"/>
    <col min="11264" max="11264" width="7.6640625" style="47" customWidth="1"/>
    <col min="11265" max="11265" width="7.1640625" style="47" customWidth="1"/>
    <col min="11266" max="11266" width="7.6640625" style="47" customWidth="1"/>
    <col min="11267" max="11267" width="8.5" style="47" customWidth="1"/>
    <col min="11268" max="11271" width="7.6640625" style="47" customWidth="1"/>
    <col min="11272" max="11272" width="23.1640625" style="47" customWidth="1"/>
    <col min="11273" max="11273" width="12.5" style="47" customWidth="1"/>
    <col min="11274" max="11274" width="12.33203125" style="47" customWidth="1"/>
    <col min="11275" max="11275" width="13" style="47" customWidth="1"/>
    <col min="11276" max="11276" width="16.6640625" style="47" customWidth="1"/>
    <col min="11277" max="11518" width="9.1640625" style="47"/>
    <col min="11519" max="11519" width="38.83203125" style="47" customWidth="1"/>
    <col min="11520" max="11520" width="7.6640625" style="47" customWidth="1"/>
    <col min="11521" max="11521" width="7.1640625" style="47" customWidth="1"/>
    <col min="11522" max="11522" width="7.6640625" style="47" customWidth="1"/>
    <col min="11523" max="11523" width="8.5" style="47" customWidth="1"/>
    <col min="11524" max="11527" width="7.6640625" style="47" customWidth="1"/>
    <col min="11528" max="11528" width="23.1640625" style="47" customWidth="1"/>
    <col min="11529" max="11529" width="12.5" style="47" customWidth="1"/>
    <col min="11530" max="11530" width="12.33203125" style="47" customWidth="1"/>
    <col min="11531" max="11531" width="13" style="47" customWidth="1"/>
    <col min="11532" max="11532" width="16.6640625" style="47" customWidth="1"/>
    <col min="11533" max="11774" width="9.1640625" style="47"/>
    <col min="11775" max="11775" width="38.83203125" style="47" customWidth="1"/>
    <col min="11776" max="11776" width="7.6640625" style="47" customWidth="1"/>
    <col min="11777" max="11777" width="7.1640625" style="47" customWidth="1"/>
    <col min="11778" max="11778" width="7.6640625" style="47" customWidth="1"/>
    <col min="11779" max="11779" width="8.5" style="47" customWidth="1"/>
    <col min="11780" max="11783" width="7.6640625" style="47" customWidth="1"/>
    <col min="11784" max="11784" width="23.1640625" style="47" customWidth="1"/>
    <col min="11785" max="11785" width="12.5" style="47" customWidth="1"/>
    <col min="11786" max="11786" width="12.33203125" style="47" customWidth="1"/>
    <col min="11787" max="11787" width="13" style="47" customWidth="1"/>
    <col min="11788" max="11788" width="16.6640625" style="47" customWidth="1"/>
    <col min="11789" max="12030" width="9.1640625" style="47"/>
    <col min="12031" max="12031" width="38.83203125" style="47" customWidth="1"/>
    <col min="12032" max="12032" width="7.6640625" style="47" customWidth="1"/>
    <col min="12033" max="12033" width="7.1640625" style="47" customWidth="1"/>
    <col min="12034" max="12034" width="7.6640625" style="47" customWidth="1"/>
    <col min="12035" max="12035" width="8.5" style="47" customWidth="1"/>
    <col min="12036" max="12039" width="7.6640625" style="47" customWidth="1"/>
    <col min="12040" max="12040" width="23.1640625" style="47" customWidth="1"/>
    <col min="12041" max="12041" width="12.5" style="47" customWidth="1"/>
    <col min="12042" max="12042" width="12.33203125" style="47" customWidth="1"/>
    <col min="12043" max="12043" width="13" style="47" customWidth="1"/>
    <col min="12044" max="12044" width="16.6640625" style="47" customWidth="1"/>
    <col min="12045" max="12286" width="9.1640625" style="47"/>
    <col min="12287" max="12287" width="38.83203125" style="47" customWidth="1"/>
    <col min="12288" max="12288" width="7.6640625" style="47" customWidth="1"/>
    <col min="12289" max="12289" width="7.1640625" style="47" customWidth="1"/>
    <col min="12290" max="12290" width="7.6640625" style="47" customWidth="1"/>
    <col min="12291" max="12291" width="8.5" style="47" customWidth="1"/>
    <col min="12292" max="12295" width="7.6640625" style="47" customWidth="1"/>
    <col min="12296" max="12296" width="23.1640625" style="47" customWidth="1"/>
    <col min="12297" max="12297" width="12.5" style="47" customWidth="1"/>
    <col min="12298" max="12298" width="12.33203125" style="47" customWidth="1"/>
    <col min="12299" max="12299" width="13" style="47" customWidth="1"/>
    <col min="12300" max="12300" width="16.6640625" style="47" customWidth="1"/>
    <col min="12301" max="12542" width="9.1640625" style="47"/>
    <col min="12543" max="12543" width="38.83203125" style="47" customWidth="1"/>
    <col min="12544" max="12544" width="7.6640625" style="47" customWidth="1"/>
    <col min="12545" max="12545" width="7.1640625" style="47" customWidth="1"/>
    <col min="12546" max="12546" width="7.6640625" style="47" customWidth="1"/>
    <col min="12547" max="12547" width="8.5" style="47" customWidth="1"/>
    <col min="12548" max="12551" width="7.6640625" style="47" customWidth="1"/>
    <col min="12552" max="12552" width="23.1640625" style="47" customWidth="1"/>
    <col min="12553" max="12553" width="12.5" style="47" customWidth="1"/>
    <col min="12554" max="12554" width="12.33203125" style="47" customWidth="1"/>
    <col min="12555" max="12555" width="13" style="47" customWidth="1"/>
    <col min="12556" max="12556" width="16.6640625" style="47" customWidth="1"/>
    <col min="12557" max="12798" width="9.1640625" style="47"/>
    <col min="12799" max="12799" width="38.83203125" style="47" customWidth="1"/>
    <col min="12800" max="12800" width="7.6640625" style="47" customWidth="1"/>
    <col min="12801" max="12801" width="7.1640625" style="47" customWidth="1"/>
    <col min="12802" max="12802" width="7.6640625" style="47" customWidth="1"/>
    <col min="12803" max="12803" width="8.5" style="47" customWidth="1"/>
    <col min="12804" max="12807" width="7.6640625" style="47" customWidth="1"/>
    <col min="12808" max="12808" width="23.1640625" style="47" customWidth="1"/>
    <col min="12809" max="12809" width="12.5" style="47" customWidth="1"/>
    <col min="12810" max="12810" width="12.33203125" style="47" customWidth="1"/>
    <col min="12811" max="12811" width="13" style="47" customWidth="1"/>
    <col min="12812" max="12812" width="16.6640625" style="47" customWidth="1"/>
    <col min="12813" max="13054" width="9.1640625" style="47"/>
    <col min="13055" max="13055" width="38.83203125" style="47" customWidth="1"/>
    <col min="13056" max="13056" width="7.6640625" style="47" customWidth="1"/>
    <col min="13057" max="13057" width="7.1640625" style="47" customWidth="1"/>
    <col min="13058" max="13058" width="7.6640625" style="47" customWidth="1"/>
    <col min="13059" max="13059" width="8.5" style="47" customWidth="1"/>
    <col min="13060" max="13063" width="7.6640625" style="47" customWidth="1"/>
    <col min="13064" max="13064" width="23.1640625" style="47" customWidth="1"/>
    <col min="13065" max="13065" width="12.5" style="47" customWidth="1"/>
    <col min="13066" max="13066" width="12.33203125" style="47" customWidth="1"/>
    <col min="13067" max="13067" width="13" style="47" customWidth="1"/>
    <col min="13068" max="13068" width="16.6640625" style="47" customWidth="1"/>
    <col min="13069" max="13310" width="9.1640625" style="47"/>
    <col min="13311" max="13311" width="38.83203125" style="47" customWidth="1"/>
    <col min="13312" max="13312" width="7.6640625" style="47" customWidth="1"/>
    <col min="13313" max="13313" width="7.1640625" style="47" customWidth="1"/>
    <col min="13314" max="13314" width="7.6640625" style="47" customWidth="1"/>
    <col min="13315" max="13315" width="8.5" style="47" customWidth="1"/>
    <col min="13316" max="13319" width="7.6640625" style="47" customWidth="1"/>
    <col min="13320" max="13320" width="23.1640625" style="47" customWidth="1"/>
    <col min="13321" max="13321" width="12.5" style="47" customWidth="1"/>
    <col min="13322" max="13322" width="12.33203125" style="47" customWidth="1"/>
    <col min="13323" max="13323" width="13" style="47" customWidth="1"/>
    <col min="13324" max="13324" width="16.6640625" style="47" customWidth="1"/>
    <col min="13325" max="13566" width="9.1640625" style="47"/>
    <col min="13567" max="13567" width="38.83203125" style="47" customWidth="1"/>
    <col min="13568" max="13568" width="7.6640625" style="47" customWidth="1"/>
    <col min="13569" max="13569" width="7.1640625" style="47" customWidth="1"/>
    <col min="13570" max="13570" width="7.6640625" style="47" customWidth="1"/>
    <col min="13571" max="13571" width="8.5" style="47" customWidth="1"/>
    <col min="13572" max="13575" width="7.6640625" style="47" customWidth="1"/>
    <col min="13576" max="13576" width="23.1640625" style="47" customWidth="1"/>
    <col min="13577" max="13577" width="12.5" style="47" customWidth="1"/>
    <col min="13578" max="13578" width="12.33203125" style="47" customWidth="1"/>
    <col min="13579" max="13579" width="13" style="47" customWidth="1"/>
    <col min="13580" max="13580" width="16.6640625" style="47" customWidth="1"/>
    <col min="13581" max="13822" width="9.1640625" style="47"/>
    <col min="13823" max="13823" width="38.83203125" style="47" customWidth="1"/>
    <col min="13824" max="13824" width="7.6640625" style="47" customWidth="1"/>
    <col min="13825" max="13825" width="7.1640625" style="47" customWidth="1"/>
    <col min="13826" max="13826" width="7.6640625" style="47" customWidth="1"/>
    <col min="13827" max="13827" width="8.5" style="47" customWidth="1"/>
    <col min="13828" max="13831" width="7.6640625" style="47" customWidth="1"/>
    <col min="13832" max="13832" width="23.1640625" style="47" customWidth="1"/>
    <col min="13833" max="13833" width="12.5" style="47" customWidth="1"/>
    <col min="13834" max="13834" width="12.33203125" style="47" customWidth="1"/>
    <col min="13835" max="13835" width="13" style="47" customWidth="1"/>
    <col min="13836" max="13836" width="16.6640625" style="47" customWidth="1"/>
    <col min="13837" max="14078" width="9.1640625" style="47"/>
    <col min="14079" max="14079" width="38.83203125" style="47" customWidth="1"/>
    <col min="14080" max="14080" width="7.6640625" style="47" customWidth="1"/>
    <col min="14081" max="14081" width="7.1640625" style="47" customWidth="1"/>
    <col min="14082" max="14082" width="7.6640625" style="47" customWidth="1"/>
    <col min="14083" max="14083" width="8.5" style="47" customWidth="1"/>
    <col min="14084" max="14087" width="7.6640625" style="47" customWidth="1"/>
    <col min="14088" max="14088" width="23.1640625" style="47" customWidth="1"/>
    <col min="14089" max="14089" width="12.5" style="47" customWidth="1"/>
    <col min="14090" max="14090" width="12.33203125" style="47" customWidth="1"/>
    <col min="14091" max="14091" width="13" style="47" customWidth="1"/>
    <col min="14092" max="14092" width="16.6640625" style="47" customWidth="1"/>
    <col min="14093" max="14334" width="9.1640625" style="47"/>
    <col min="14335" max="14335" width="38.83203125" style="47" customWidth="1"/>
    <col min="14336" max="14336" width="7.6640625" style="47" customWidth="1"/>
    <col min="14337" max="14337" width="7.1640625" style="47" customWidth="1"/>
    <col min="14338" max="14338" width="7.6640625" style="47" customWidth="1"/>
    <col min="14339" max="14339" width="8.5" style="47" customWidth="1"/>
    <col min="14340" max="14343" width="7.6640625" style="47" customWidth="1"/>
    <col min="14344" max="14344" width="23.1640625" style="47" customWidth="1"/>
    <col min="14345" max="14345" width="12.5" style="47" customWidth="1"/>
    <col min="14346" max="14346" width="12.33203125" style="47" customWidth="1"/>
    <col min="14347" max="14347" width="13" style="47" customWidth="1"/>
    <col min="14348" max="14348" width="16.6640625" style="47" customWidth="1"/>
    <col min="14349" max="14590" width="9.1640625" style="47"/>
    <col min="14591" max="14591" width="38.83203125" style="47" customWidth="1"/>
    <col min="14592" max="14592" width="7.6640625" style="47" customWidth="1"/>
    <col min="14593" max="14593" width="7.1640625" style="47" customWidth="1"/>
    <col min="14594" max="14594" width="7.6640625" style="47" customWidth="1"/>
    <col min="14595" max="14595" width="8.5" style="47" customWidth="1"/>
    <col min="14596" max="14599" width="7.6640625" style="47" customWidth="1"/>
    <col min="14600" max="14600" width="23.1640625" style="47" customWidth="1"/>
    <col min="14601" max="14601" width="12.5" style="47" customWidth="1"/>
    <col min="14602" max="14602" width="12.33203125" style="47" customWidth="1"/>
    <col min="14603" max="14603" width="13" style="47" customWidth="1"/>
    <col min="14604" max="14604" width="16.6640625" style="47" customWidth="1"/>
    <col min="14605" max="14846" width="9.1640625" style="47"/>
    <col min="14847" max="14847" width="38.83203125" style="47" customWidth="1"/>
    <col min="14848" max="14848" width="7.6640625" style="47" customWidth="1"/>
    <col min="14849" max="14849" width="7.1640625" style="47" customWidth="1"/>
    <col min="14850" max="14850" width="7.6640625" style="47" customWidth="1"/>
    <col min="14851" max="14851" width="8.5" style="47" customWidth="1"/>
    <col min="14852" max="14855" width="7.6640625" style="47" customWidth="1"/>
    <col min="14856" max="14856" width="23.1640625" style="47" customWidth="1"/>
    <col min="14857" max="14857" width="12.5" style="47" customWidth="1"/>
    <col min="14858" max="14858" width="12.33203125" style="47" customWidth="1"/>
    <col min="14859" max="14859" width="13" style="47" customWidth="1"/>
    <col min="14860" max="14860" width="16.6640625" style="47" customWidth="1"/>
    <col min="14861" max="15102" width="9.1640625" style="47"/>
    <col min="15103" max="15103" width="38.83203125" style="47" customWidth="1"/>
    <col min="15104" max="15104" width="7.6640625" style="47" customWidth="1"/>
    <col min="15105" max="15105" width="7.1640625" style="47" customWidth="1"/>
    <col min="15106" max="15106" width="7.6640625" style="47" customWidth="1"/>
    <col min="15107" max="15107" width="8.5" style="47" customWidth="1"/>
    <col min="15108" max="15111" width="7.6640625" style="47" customWidth="1"/>
    <col min="15112" max="15112" width="23.1640625" style="47" customWidth="1"/>
    <col min="15113" max="15113" width="12.5" style="47" customWidth="1"/>
    <col min="15114" max="15114" width="12.33203125" style="47" customWidth="1"/>
    <col min="15115" max="15115" width="13" style="47" customWidth="1"/>
    <col min="15116" max="15116" width="16.6640625" style="47" customWidth="1"/>
    <col min="15117" max="15358" width="9.1640625" style="47"/>
    <col min="15359" max="15359" width="38.83203125" style="47" customWidth="1"/>
    <col min="15360" max="15360" width="7.6640625" style="47" customWidth="1"/>
    <col min="15361" max="15361" width="7.1640625" style="47" customWidth="1"/>
    <col min="15362" max="15362" width="7.6640625" style="47" customWidth="1"/>
    <col min="15363" max="15363" width="8.5" style="47" customWidth="1"/>
    <col min="15364" max="15367" width="7.6640625" style="47" customWidth="1"/>
    <col min="15368" max="15368" width="23.1640625" style="47" customWidth="1"/>
    <col min="15369" max="15369" width="12.5" style="47" customWidth="1"/>
    <col min="15370" max="15370" width="12.33203125" style="47" customWidth="1"/>
    <col min="15371" max="15371" width="13" style="47" customWidth="1"/>
    <col min="15372" max="15372" width="16.6640625" style="47" customWidth="1"/>
    <col min="15373" max="15614" width="9.1640625" style="47"/>
    <col min="15615" max="15615" width="38.83203125" style="47" customWidth="1"/>
    <col min="15616" max="15616" width="7.6640625" style="47" customWidth="1"/>
    <col min="15617" max="15617" width="7.1640625" style="47" customWidth="1"/>
    <col min="15618" max="15618" width="7.6640625" style="47" customWidth="1"/>
    <col min="15619" max="15619" width="8.5" style="47" customWidth="1"/>
    <col min="15620" max="15623" width="7.6640625" style="47" customWidth="1"/>
    <col min="15624" max="15624" width="23.1640625" style="47" customWidth="1"/>
    <col min="15625" max="15625" width="12.5" style="47" customWidth="1"/>
    <col min="15626" max="15626" width="12.33203125" style="47" customWidth="1"/>
    <col min="15627" max="15627" width="13" style="47" customWidth="1"/>
    <col min="15628" max="15628" width="16.6640625" style="47" customWidth="1"/>
    <col min="15629" max="15870" width="9.1640625" style="47"/>
    <col min="15871" max="15871" width="38.83203125" style="47" customWidth="1"/>
    <col min="15872" max="15872" width="7.6640625" style="47" customWidth="1"/>
    <col min="15873" max="15873" width="7.1640625" style="47" customWidth="1"/>
    <col min="15874" max="15874" width="7.6640625" style="47" customWidth="1"/>
    <col min="15875" max="15875" width="8.5" style="47" customWidth="1"/>
    <col min="15876" max="15879" width="7.6640625" style="47" customWidth="1"/>
    <col min="15880" max="15880" width="23.1640625" style="47" customWidth="1"/>
    <col min="15881" max="15881" width="12.5" style="47" customWidth="1"/>
    <col min="15882" max="15882" width="12.33203125" style="47" customWidth="1"/>
    <col min="15883" max="15883" width="13" style="47" customWidth="1"/>
    <col min="15884" max="15884" width="16.6640625" style="47" customWidth="1"/>
    <col min="15885" max="16126" width="9.1640625" style="47"/>
    <col min="16127" max="16127" width="38.83203125" style="47" customWidth="1"/>
    <col min="16128" max="16128" width="7.6640625" style="47" customWidth="1"/>
    <col min="16129" max="16129" width="7.1640625" style="47" customWidth="1"/>
    <col min="16130" max="16130" width="7.6640625" style="47" customWidth="1"/>
    <col min="16131" max="16131" width="8.5" style="47" customWidth="1"/>
    <col min="16132" max="16135" width="7.6640625" style="47" customWidth="1"/>
    <col min="16136" max="16136" width="23.1640625" style="47" customWidth="1"/>
    <col min="16137" max="16137" width="12.5" style="47" customWidth="1"/>
    <col min="16138" max="16138" width="12.33203125" style="47" customWidth="1"/>
    <col min="16139" max="16139" width="13" style="47" customWidth="1"/>
    <col min="16140" max="16140" width="16.6640625" style="47" customWidth="1"/>
    <col min="16141" max="16384" width="9.1640625" style="47"/>
  </cols>
  <sheetData>
    <row r="1" spans="1:13" ht="17.25" customHeight="1" x14ac:dyDescent="0.15">
      <c r="B1" s="45"/>
      <c r="C1" s="45"/>
      <c r="D1" s="45"/>
      <c r="E1" s="45"/>
      <c r="F1" s="46"/>
      <c r="G1" s="46"/>
      <c r="H1" s="46"/>
      <c r="I1" s="45"/>
    </row>
    <row r="2" spans="1:13" s="46" customFormat="1" ht="18" customHeight="1" x14ac:dyDescent="0.2">
      <c r="A2" s="86" t="s">
        <v>5</v>
      </c>
      <c r="B2" s="48"/>
      <c r="C2" s="91" t="s">
        <v>101</v>
      </c>
      <c r="D2" s="92"/>
      <c r="E2" s="92"/>
      <c r="F2" s="91" t="s">
        <v>102</v>
      </c>
      <c r="G2" s="92"/>
      <c r="H2" s="93"/>
      <c r="I2" s="48"/>
    </row>
    <row r="3" spans="1:13" s="46" customFormat="1" ht="109" customHeight="1" x14ac:dyDescent="0.15">
      <c r="A3" s="87" t="s">
        <v>6</v>
      </c>
      <c r="B3" s="50" t="s">
        <v>103</v>
      </c>
      <c r="C3" s="50" t="s">
        <v>8</v>
      </c>
      <c r="D3" s="50" t="s">
        <v>9</v>
      </c>
      <c r="E3" s="50" t="s">
        <v>10</v>
      </c>
      <c r="F3" s="50" t="s">
        <v>124</v>
      </c>
      <c r="G3" s="50" t="s">
        <v>125</v>
      </c>
      <c r="H3" s="50" t="s">
        <v>126</v>
      </c>
      <c r="I3" s="50" t="s">
        <v>7</v>
      </c>
      <c r="K3" s="47"/>
      <c r="L3" s="47"/>
      <c r="M3" s="47"/>
    </row>
    <row r="4" spans="1:13" ht="18" customHeight="1" x14ac:dyDescent="0.2">
      <c r="A4" s="51" t="s">
        <v>11</v>
      </c>
      <c r="B4" s="52"/>
      <c r="C4" s="54" t="s">
        <v>12</v>
      </c>
      <c r="D4" s="54" t="s">
        <v>13</v>
      </c>
      <c r="E4" s="54" t="s">
        <v>12</v>
      </c>
      <c r="F4" s="54" t="s">
        <v>14</v>
      </c>
      <c r="G4" s="54" t="s">
        <v>12</v>
      </c>
      <c r="H4" s="54" t="s">
        <v>12</v>
      </c>
      <c r="I4" s="60">
        <f>COUNTIF(C4:H4,"o")</f>
        <v>2</v>
      </c>
    </row>
    <row r="5" spans="1:13" ht="18" customHeight="1" x14ac:dyDescent="0.2">
      <c r="A5" s="51" t="s">
        <v>15</v>
      </c>
      <c r="B5" s="55"/>
      <c r="C5" s="54" t="s">
        <v>12</v>
      </c>
      <c r="D5" s="54" t="s">
        <v>16</v>
      </c>
      <c r="E5" s="54" t="s">
        <v>12</v>
      </c>
      <c r="F5" s="54" t="s">
        <v>14</v>
      </c>
      <c r="G5" s="54" t="s">
        <v>12</v>
      </c>
      <c r="H5" s="54" t="s">
        <v>12</v>
      </c>
      <c r="I5" s="60">
        <f>COUNTIF(C5:H5,"o")</f>
        <v>1</v>
      </c>
    </row>
    <row r="6" spans="1:13" ht="18" customHeight="1" x14ac:dyDescent="0.2">
      <c r="A6" s="51" t="s">
        <v>17</v>
      </c>
      <c r="B6" s="56"/>
      <c r="C6" s="54" t="s">
        <v>14</v>
      </c>
      <c r="D6" s="54" t="s">
        <v>16</v>
      </c>
      <c r="E6" s="54" t="s">
        <v>12</v>
      </c>
      <c r="F6" s="54" t="s">
        <v>14</v>
      </c>
      <c r="G6" s="54" t="s">
        <v>12</v>
      </c>
      <c r="H6" s="54" t="s">
        <v>14</v>
      </c>
      <c r="I6" s="60">
        <f>COUNTIF(C6:H6,"o")</f>
        <v>3</v>
      </c>
    </row>
    <row r="7" spans="1:13" ht="18" customHeight="1" x14ac:dyDescent="0.2">
      <c r="A7" s="51" t="s">
        <v>18</v>
      </c>
      <c r="B7" s="52"/>
      <c r="C7" s="54" t="s">
        <v>12</v>
      </c>
      <c r="D7" s="54" t="s">
        <v>16</v>
      </c>
      <c r="E7" s="54" t="s">
        <v>12</v>
      </c>
      <c r="F7" s="54" t="s">
        <v>14</v>
      </c>
      <c r="G7" s="54" t="s">
        <v>12</v>
      </c>
      <c r="H7" s="54" t="s">
        <v>16</v>
      </c>
      <c r="I7" s="60">
        <f>COUNTIF(C7:H7,"o")</f>
        <v>1</v>
      </c>
    </row>
    <row r="8" spans="1:13" ht="18" customHeight="1" x14ac:dyDescent="0.2">
      <c r="A8" s="51" t="s">
        <v>19</v>
      </c>
      <c r="B8" s="55"/>
      <c r="C8" s="54" t="s">
        <v>14</v>
      </c>
      <c r="D8" s="54" t="s">
        <v>12</v>
      </c>
      <c r="E8" s="54" t="s">
        <v>12</v>
      </c>
      <c r="F8" s="54" t="s">
        <v>12</v>
      </c>
      <c r="G8" s="54" t="s">
        <v>12</v>
      </c>
      <c r="H8" s="54" t="s">
        <v>16</v>
      </c>
      <c r="I8" s="60">
        <f>COUNTIF(C8:H8,"o")</f>
        <v>1</v>
      </c>
    </row>
    <row r="9" spans="1:13" ht="18" customHeight="1" x14ac:dyDescent="0.2">
      <c r="A9" s="51" t="s">
        <v>121</v>
      </c>
      <c r="B9" s="54"/>
      <c r="C9" s="54"/>
      <c r="D9" s="54"/>
      <c r="E9" s="54"/>
      <c r="F9" s="54"/>
      <c r="G9" s="54"/>
      <c r="H9" s="54"/>
      <c r="I9" s="53"/>
    </row>
    <row r="10" spans="1:13" ht="18" customHeight="1" x14ac:dyDescent="0.2">
      <c r="A10" s="51" t="s">
        <v>122</v>
      </c>
      <c r="B10" s="54"/>
      <c r="C10" s="54"/>
      <c r="D10" s="54"/>
      <c r="E10" s="54"/>
      <c r="F10" s="54"/>
      <c r="G10" s="54"/>
      <c r="H10" s="54"/>
      <c r="I10" s="53"/>
    </row>
    <row r="11" spans="1:13" ht="18" customHeight="1" x14ac:dyDescent="0.2">
      <c r="A11" s="51" t="s">
        <v>123</v>
      </c>
      <c r="B11" s="54"/>
      <c r="C11" s="54"/>
      <c r="D11" s="54"/>
      <c r="E11" s="54"/>
      <c r="F11" s="54"/>
      <c r="G11" s="54"/>
      <c r="H11" s="54"/>
      <c r="I11" s="53"/>
    </row>
    <row r="12" spans="1:13" ht="18" customHeight="1" x14ac:dyDescent="0.2">
      <c r="A12" s="51"/>
      <c r="B12" s="54"/>
      <c r="C12" s="54"/>
      <c r="D12" s="54"/>
      <c r="E12" s="54"/>
      <c r="F12" s="54"/>
      <c r="G12" s="54"/>
      <c r="H12" s="54"/>
      <c r="I12" s="53"/>
    </row>
    <row r="13" spans="1:13" ht="18" customHeight="1" x14ac:dyDescent="0.2">
      <c r="A13" s="51"/>
      <c r="B13" s="54"/>
      <c r="C13" s="54"/>
      <c r="D13" s="54"/>
      <c r="E13" s="54"/>
      <c r="F13" s="54"/>
      <c r="G13" s="54"/>
      <c r="H13" s="54"/>
      <c r="I13" s="53"/>
    </row>
    <row r="14" spans="1:13" ht="18" customHeight="1" x14ac:dyDescent="0.2">
      <c r="A14" s="51"/>
      <c r="B14" s="54"/>
      <c r="C14" s="54"/>
      <c r="D14" s="54"/>
      <c r="E14" s="54"/>
      <c r="F14" s="54"/>
      <c r="G14" s="54"/>
      <c r="H14" s="54"/>
      <c r="I14" s="53"/>
    </row>
    <row r="15" spans="1:13" s="58" customFormat="1" ht="13.5" customHeight="1" x14ac:dyDescent="0.2">
      <c r="A15" s="57"/>
      <c r="B15" s="54"/>
      <c r="C15" s="54"/>
      <c r="D15" s="54"/>
      <c r="E15" s="54"/>
      <c r="F15" s="54"/>
      <c r="G15" s="54"/>
      <c r="H15" s="54"/>
      <c r="I15" s="53"/>
    </row>
    <row r="16" spans="1:13" ht="18" customHeight="1" x14ac:dyDescent="0.2">
      <c r="A16" s="59" t="s">
        <v>20</v>
      </c>
      <c r="B16" s="60"/>
      <c r="C16" s="60">
        <f t="shared" ref="C16:H16" si="0">COUNTIF(C4:C15,"o")</f>
        <v>2</v>
      </c>
      <c r="D16" s="60">
        <f t="shared" si="0"/>
        <v>1</v>
      </c>
      <c r="E16" s="60">
        <f t="shared" si="0"/>
        <v>0</v>
      </c>
      <c r="F16" s="60">
        <f t="shared" si="0"/>
        <v>4</v>
      </c>
      <c r="G16" s="60">
        <f t="shared" si="0"/>
        <v>0</v>
      </c>
      <c r="H16" s="60">
        <f t="shared" si="0"/>
        <v>1</v>
      </c>
      <c r="I16" s="60">
        <f>SUM(I4:I15)</f>
        <v>8</v>
      </c>
    </row>
    <row r="17" spans="1:11" ht="18.75" customHeight="1" x14ac:dyDescent="0.2">
      <c r="A17" s="61"/>
      <c r="B17" s="62"/>
      <c r="C17" s="49"/>
      <c r="D17" s="49"/>
      <c r="E17" s="49"/>
      <c r="F17" s="49"/>
      <c r="G17" s="49"/>
      <c r="H17" s="49"/>
      <c r="I17" s="49"/>
    </row>
    <row r="18" spans="1:11" ht="18" x14ac:dyDescent="0.2">
      <c r="A18" s="94" t="s">
        <v>120</v>
      </c>
      <c r="B18" s="94"/>
      <c r="D18" s="95" t="s">
        <v>104</v>
      </c>
      <c r="E18" s="96"/>
      <c r="H18" s="49"/>
      <c r="I18" s="63"/>
    </row>
    <row r="19" spans="1:11" ht="18" x14ac:dyDescent="0.2">
      <c r="A19" s="64" t="s">
        <v>108</v>
      </c>
      <c r="B19" s="65"/>
      <c r="D19" s="66" t="s">
        <v>105</v>
      </c>
      <c r="E19" s="56"/>
      <c r="H19" s="49"/>
      <c r="I19" s="63"/>
    </row>
    <row r="20" spans="1:11" ht="18" x14ac:dyDescent="0.2">
      <c r="A20" s="66" t="s">
        <v>109</v>
      </c>
      <c r="B20" s="67" t="s">
        <v>14</v>
      </c>
      <c r="D20" s="66" t="s">
        <v>106</v>
      </c>
      <c r="E20" s="55"/>
      <c r="H20" s="68"/>
      <c r="I20" s="68"/>
      <c r="J20" s="58"/>
      <c r="K20" s="58"/>
    </row>
    <row r="21" spans="1:11" ht="18" x14ac:dyDescent="0.2">
      <c r="A21" s="66" t="s">
        <v>110</v>
      </c>
      <c r="B21" s="69" t="s">
        <v>21</v>
      </c>
      <c r="D21" s="66" t="s">
        <v>107</v>
      </c>
      <c r="E21" s="52"/>
      <c r="H21" s="68"/>
      <c r="I21" s="68"/>
      <c r="J21" s="58"/>
      <c r="K21" s="58"/>
    </row>
    <row r="22" spans="1:11" ht="18" x14ac:dyDescent="0.2">
      <c r="A22" s="66" t="s">
        <v>111</v>
      </c>
      <c r="B22" s="70" t="s">
        <v>16</v>
      </c>
      <c r="C22" s="68"/>
      <c r="D22" s="68"/>
      <c r="E22" s="68"/>
      <c r="F22" s="68"/>
      <c r="G22" s="68"/>
      <c r="H22" s="68"/>
      <c r="I22" s="68"/>
      <c r="J22" s="58"/>
      <c r="K22" s="58"/>
    </row>
    <row r="23" spans="1:11" ht="18" x14ac:dyDescent="0.2">
      <c r="A23" s="66" t="s">
        <v>112</v>
      </c>
      <c r="B23" s="65"/>
      <c r="C23" s="71"/>
      <c r="D23" s="97"/>
      <c r="E23" s="97"/>
      <c r="F23" s="68"/>
      <c r="G23" s="71"/>
      <c r="H23" s="72"/>
      <c r="I23" s="68"/>
    </row>
    <row r="24" spans="1:11" ht="30" customHeight="1" x14ac:dyDescent="0.2">
      <c r="A24" s="73" t="s">
        <v>113</v>
      </c>
      <c r="B24" s="74" t="s">
        <v>12</v>
      </c>
      <c r="C24" s="63"/>
      <c r="D24" s="63"/>
      <c r="E24" s="63"/>
      <c r="F24" s="49"/>
      <c r="G24" s="49"/>
      <c r="H24" s="49"/>
      <c r="I24" s="63"/>
    </row>
    <row r="25" spans="1:11" x14ac:dyDescent="0.15">
      <c r="A25" s="75"/>
      <c r="B25" s="76"/>
      <c r="C25" s="45"/>
      <c r="D25" s="45"/>
      <c r="E25" s="45"/>
      <c r="F25" s="46"/>
      <c r="G25" s="46"/>
      <c r="H25" s="46"/>
      <c r="I25" s="45"/>
    </row>
    <row r="26" spans="1:11" x14ac:dyDescent="0.15">
      <c r="A26" s="76"/>
      <c r="B26" s="77"/>
      <c r="C26" s="45"/>
      <c r="D26" s="45"/>
      <c r="E26" s="45"/>
      <c r="F26" s="46"/>
      <c r="G26" s="46"/>
      <c r="H26" s="46"/>
      <c r="I26" s="45"/>
    </row>
    <row r="27" spans="1:11" x14ac:dyDescent="0.15">
      <c r="A27" s="76"/>
      <c r="B27" s="77"/>
      <c r="C27" s="45"/>
      <c r="D27" s="45"/>
      <c r="E27" s="45"/>
      <c r="F27" s="46"/>
      <c r="G27" s="46"/>
      <c r="H27" s="46"/>
      <c r="I27" s="45"/>
    </row>
    <row r="28" spans="1:11" x14ac:dyDescent="0.15">
      <c r="A28" s="76"/>
      <c r="B28" s="78"/>
    </row>
  </sheetData>
  <mergeCells count="5">
    <mergeCell ref="C2:E2"/>
    <mergeCell ref="F2:H2"/>
    <mergeCell ref="A18:B18"/>
    <mergeCell ref="D18:E18"/>
    <mergeCell ref="D23:E23"/>
  </mergeCells>
  <phoneticPr fontId="12" type="noConversion"/>
  <conditionalFormatting sqref="B16 C4:H7 C9:H15">
    <cfRule type="cellIs" dxfId="5" priority="7" stopIfTrue="1" operator="equal">
      <formula>"o"</formula>
    </cfRule>
    <cfRule type="cellIs" dxfId="4" priority="8" stopIfTrue="1" operator="equal">
      <formula>"p"</formula>
    </cfRule>
    <cfRule type="cellIs" dxfId="3" priority="9" stopIfTrue="1" operator="equal">
      <formula>"x"</formula>
    </cfRule>
  </conditionalFormatting>
  <conditionalFormatting sqref="C8:H8">
    <cfRule type="cellIs" dxfId="2" priority="1" stopIfTrue="1" operator="equal">
      <formula>"o"</formula>
    </cfRule>
    <cfRule type="cellIs" dxfId="1" priority="2" stopIfTrue="1" operator="equal">
      <formula>"p"</formula>
    </cfRule>
    <cfRule type="cellIs" dxfId="0" priority="3" stopIfTrue="1" operator="equal">
      <formula>"x"</formula>
    </cfRule>
  </conditionalFormatting>
  <pageMargins left="0.55118110236220474" right="0.23622047244094491" top="0.23622047244094491" bottom="0.51181102362204722" header="0" footer="0.15748031496062992"/>
  <pageSetup fitToHeight="2" orientation="landscape" cellComments="asDisplayed" horizontalDpi="300" verticalDpi="300"/>
  <headerFooter alignWithMargins="0">
    <oddFooter>Página &amp;P de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Portada</vt:lpstr>
      <vt:lpstr>Días_para_vender</vt:lpstr>
      <vt:lpstr>Valor_vendedor</vt:lpstr>
      <vt:lpstr>Rendimiento</vt:lpstr>
      <vt:lpstr>Mapa_de_oportunidades</vt:lpstr>
      <vt:lpstr>Mapa_de_oportunidades!Titulos_de_impressao</vt:lpstr>
    </vt:vector>
  </TitlesOfParts>
  <Manager/>
  <Company>ADVANCE Consulting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Matemática e vendas consultivas</dc:title>
  <dc:subject>Planilha de simulação de resultados de vendas</dc:subject>
  <dc:creator>Dagoberto Hajjar</dc:creator>
  <cp:keywords/>
  <dc:description>A ADVANCE é uma empresa de consultoria e treinamento em negócios para as áreas de gestão, marketing, vendas e canais. Temos orgulho de ter em nossa lista de clientes algumas das maiores empresas do Brasil como AWS, Cisco, Equinix, Microsoft, Neogrid, SalesForce, SAP, Panasonic, Sebrae, Softex e mais de 2.500 empresas que adquiriram nossos serviços</dc:description>
  <cp:lastModifiedBy>Dagoberto Hajjar</cp:lastModifiedBy>
  <cp:lastPrinted>2011-02-26T00:39:21Z</cp:lastPrinted>
  <dcterms:created xsi:type="dcterms:W3CDTF">2009-06-02T09:10:13Z</dcterms:created>
  <dcterms:modified xsi:type="dcterms:W3CDTF">2021-06-21T12:13:30Z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